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ufp\utilities\CCSU\Energy-Services\Programs\Renewables\Net Metering\Solar Rebate Program Docs\2022 Program\Docs and Agreements\"/>
    </mc:Choice>
  </mc:AlternateContent>
  <xr:revisionPtr revIDLastSave="0" documentId="13_ncr:1_{B8F0465C-6C32-48E5-BB4A-C17E2E6DC357}" xr6:coauthVersionLast="47" xr6:coauthVersionMax="47" xr10:uidLastSave="{00000000-0000-0000-0000-000000000000}"/>
  <bookViews>
    <workbookView xWindow="34860" yWindow="780" windowWidth="20040" windowHeight="13500" tabRatio="767" xr2:uid="{00000000-000D-0000-FFFF-FFFF00000000}"/>
  </bookViews>
  <sheets>
    <sheet name="Instructions" sheetId="42" r:id="rId1"/>
    <sheet name="Contact Information" sheetId="26" r:id="rId2"/>
    <sheet name="System Information" sheetId="27" r:id="rId3"/>
    <sheet name="Signature Page" sheetId="36" r:id="rId4"/>
    <sheet name="Net Metering Agreement" sheetId="37" r:id="rId5"/>
    <sheet name="REC Contract" sheetId="41" r:id="rId6"/>
    <sheet name="Admin Staff only" sheetId="32" state="hidden" r:id="rId7"/>
  </sheets>
  <externalReferences>
    <externalReference r:id="rId8"/>
  </externalReferences>
  <definedNames>
    <definedName name="Address_Direction">'Admin Staff only'!$B$76:$B$83</definedName>
    <definedName name="Address_Suffix">'Admin Staff only'!$C$76:$C$99</definedName>
    <definedName name="Array_Ownership_Options">'Admin Staff only'!$C$70:$C$72</definedName>
    <definedName name="Battery_incentive_cap">'Admin Staff only'!$D$88</definedName>
    <definedName name="Battery_incentive_payee">'Signature Page'!$D$70</definedName>
    <definedName name="Battery_install_incentive">'Admin Staff only'!$D$87</definedName>
    <definedName name="COMM_eligibility">'Admin Staff only'!$G$42</definedName>
    <definedName name="CustomerName">'Contact Information'!$C$10</definedName>
    <definedName name="Derate_factor">'Admin Staff only'!$D$40</definedName>
    <definedName name="ElectricRateNames_Detailed">'[1]Electric Rates'!$Q$5:$Q$24</definedName>
    <definedName name="ElectricUtility" localSheetId="5">'Contact Information'!#REF!</definedName>
    <definedName name="facilitytype">'Contact Information'!#REF!</definedName>
    <definedName name="Ownership_model">'System Information'!$F$9</definedName>
    <definedName name="Part1Top" localSheetId="1">'Contact Information'!$B$2</definedName>
    <definedName name="Payee">'Admin Staff only'!$C$51</definedName>
    <definedName name="Payee_CityStateZIP">'Admin Staff only'!$C$54</definedName>
    <definedName name="Payee_Name">'Admin Staff only'!$C$52</definedName>
    <definedName name="Payee_St_Address">'Admin Staff only'!$C$53</definedName>
    <definedName name="Payee_Types">'Admin Staff only'!$B$70:$B$72</definedName>
    <definedName name="_xlnm.Print_Area" localSheetId="6">'Admin Staff only'!$A$1:$G$68</definedName>
    <definedName name="_xlnm.Print_Area" localSheetId="1">'Contact Information'!$B$2:$Q$61</definedName>
    <definedName name="_xlnm.Print_Area" localSheetId="5">'REC Contract'!$A$1:$G$42</definedName>
    <definedName name="_xlnm.Print_Area" localSheetId="3">'Signature Page'!$A$1:$L$82</definedName>
    <definedName name="_xlnm.Print_Area" localSheetId="2">'System Information'!$A$1:$G$66</definedName>
    <definedName name="Prop_Type" comment="Abbreviated version of property type selected on System Info page">'Admin Staff only'!$H$69</definedName>
    <definedName name="Property_Type">'System Information'!$C$9</definedName>
    <definedName name="Rebate_Recipient">'Signature Page'!$D$47</definedName>
    <definedName name="RES_eligibility">'Admin Staff only'!$G$41</definedName>
    <definedName name="RES_Solar_rebate_max">'Admin Staff only'!$D$76</definedName>
    <definedName name="RES_Solar_rebate_perWatt">'Admin Staff only'!$D$75</definedName>
    <definedName name="Solar_Rebate_Recipient">'Signature Page'!$D$47</definedName>
    <definedName name="Solar_Rebate_requested">'System Information'!$F$8</definedName>
    <definedName name="Yes_No">'Admin Staff only'!$D$70:$D$71</definedName>
    <definedName name="Z_0E33CC5E_2173_44FF_BE56_8EE357E6004D_.wvu.PrintArea" localSheetId="6" hidden="1">'Admin Staff only'!#REF!</definedName>
    <definedName name="Z_0E33CC5E_2173_44FF_BE56_8EE357E6004D_.wvu.PrintArea" localSheetId="1" hidden="1">'Contact Information'!$B$2:$Q$47</definedName>
    <definedName name="Z_0E33CC5E_2173_44FF_BE56_8EE357E6004D_.wvu.PrintArea" localSheetId="2" hidden="1">'System Information'!#REF!</definedName>
    <definedName name="Z_EA749CA0_BA75_421F_A6D6_D31993754F26_.wvu.PrintArea" localSheetId="1" hidden="1">'Contact Information'!$B$2:$Q$47</definedName>
  </definedNames>
  <calcPr calcId="191029"/>
  <customWorkbookViews>
    <customWorkbookView name="Custom view" guid="{0E33CC5E-2173-44FF-BE56-8EE357E6004D}" includeHiddenRowCol="0" maximized="1" xWindow="1" yWindow="1" windowWidth="1280" windowHeight="773" tabRatio="72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36" l="1"/>
  <c r="D71" i="36" a="1"/>
  <c r="D71" i="36" s="1"/>
  <c r="G92" i="32" l="1"/>
  <c r="F92" i="32"/>
  <c r="G80" i="32"/>
  <c r="F80" i="32"/>
  <c r="H23" i="27"/>
  <c r="C35" i="32"/>
  <c r="H69" i="32" l="1"/>
  <c r="H36" i="32" l="1"/>
  <c r="G42" i="32"/>
  <c r="D42" i="32" s="1"/>
  <c r="J77" i="32"/>
  <c r="G41" i="32" a="1"/>
  <c r="G41" i="32" s="1"/>
  <c r="D10" i="27"/>
  <c r="F9" i="32"/>
  <c r="D75" i="32"/>
  <c r="I8" i="27"/>
  <c r="D76" i="32" l="1"/>
  <c r="D87" i="32"/>
  <c r="D88" i="32"/>
  <c r="D48" i="27" l="1"/>
  <c r="C36" i="32"/>
  <c r="D77" i="32"/>
  <c r="F36" i="32" l="1"/>
  <c r="F62" i="32" l="1"/>
  <c r="G72" i="36"/>
  <c r="G49" i="36" l="1"/>
  <c r="C62" i="32"/>
  <c r="C63" i="32" l="1"/>
  <c r="C66" i="32"/>
  <c r="C64" i="32"/>
  <c r="C65" i="32"/>
  <c r="G14" i="27" l="1"/>
  <c r="D38" i="32" l="1"/>
  <c r="C14" i="32"/>
  <c r="C51" i="32"/>
  <c r="C7" i="32"/>
  <c r="C55" i="32" l="1"/>
  <c r="C54" i="32"/>
  <c r="D39" i="32"/>
  <c r="F30" i="32"/>
  <c r="C53" i="32"/>
  <c r="C52" i="32"/>
  <c r="F31" i="32"/>
  <c r="H24" i="27" l="1"/>
  <c r="D40" i="32"/>
  <c r="D41" i="32" l="1"/>
  <c r="D43" i="32" l="1"/>
  <c r="F51" i="32" s="1"/>
  <c r="D31"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tc={24D0F4E1-40C4-45C7-BD3B-BB39472EFC50}</author>
  </authors>
  <commentList>
    <comment ref="H60" authorId="0" shapeId="0" xr:uid="{24D0F4E1-40C4-45C7-BD3B-BB39472EFC50}">
      <text>
        <t>[Threaded comment]
Your version of Excel allows you to read this threaded comment; however, any edits to it will get removed if the file is opened in a newer version of Excel. Learn more: https://go.microsoft.com/fwlink/?linkid=870924
Comment:
    update to new subledger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<sst xmlns="http://schemas.openxmlformats.org/spreadsheetml/2006/main" count="580" uniqueCount="490">
  <si>
    <t>o</t>
  </si>
  <si>
    <t>Notes:</t>
  </si>
  <si>
    <t>Fort Collins Utilities</t>
  </si>
  <si>
    <t>Customer Name:</t>
  </si>
  <si>
    <t>Customer Address:</t>
  </si>
  <si>
    <r>
      <t xml:space="preserve">Project Address:
</t>
    </r>
    <r>
      <rPr>
        <sz val="8"/>
        <rFont val="Arial"/>
        <family val="2"/>
      </rPr>
      <t>(if different)</t>
    </r>
  </si>
  <si>
    <t>Account Number:</t>
  </si>
  <si>
    <t>PO Box 580</t>
  </si>
  <si>
    <t>Fort Collins, CO 80522</t>
  </si>
  <si>
    <t>Commercial</t>
  </si>
  <si>
    <t>Dollars</t>
  </si>
  <si>
    <t>o System Serial Numbers</t>
  </si>
  <si>
    <t>o Signed Net Metering Agreement</t>
  </si>
  <si>
    <t>o Signed Solar REC Agreement</t>
  </si>
  <si>
    <t>"Delivered"</t>
  </si>
  <si>
    <t>o Installers Final Invoice and Statement of Warranty</t>
  </si>
  <si>
    <t>o Energy Audit Report</t>
  </si>
  <si>
    <t>Date of Audit:</t>
  </si>
  <si>
    <t>Installed System Size</t>
  </si>
  <si>
    <t>Rebate Eligible Size</t>
  </si>
  <si>
    <t>Rebate Amount:</t>
  </si>
  <si>
    <t>Watts</t>
  </si>
  <si>
    <t>Performance Estimate:</t>
  </si>
  <si>
    <t>Reviewed by:</t>
  </si>
  <si>
    <t>For Utilities use only:</t>
  </si>
  <si>
    <t>Date:</t>
  </si>
  <si>
    <t>Phone:</t>
  </si>
  <si>
    <t>Telephone:</t>
  </si>
  <si>
    <t>PV FOM =</t>
  </si>
  <si>
    <t>kWh/kW/year</t>
  </si>
  <si>
    <t>Cost FOM =</t>
  </si>
  <si>
    <t>$/kW-DC</t>
  </si>
  <si>
    <t>OK to Pay Authorization:</t>
  </si>
  <si>
    <t>Payee:</t>
  </si>
  <si>
    <t>Mailing Address:</t>
  </si>
  <si>
    <t xml:space="preserve">City, State, Zip: </t>
  </si>
  <si>
    <t>E-mail:</t>
  </si>
  <si>
    <t>Submit upon project completion.</t>
  </si>
  <si>
    <t xml:space="preserve">Date: </t>
  </si>
  <si>
    <t>Application Version:</t>
  </si>
  <si>
    <t>o Utilities Functional Check and Permit to Operate</t>
  </si>
  <si>
    <t>Project Contact Name:</t>
  </si>
  <si>
    <t>o Final Building &amp; Zoning Inspection</t>
  </si>
  <si>
    <t>Final Cost</t>
  </si>
  <si>
    <t>o System must be installed within six months of rebate reservation.</t>
  </si>
  <si>
    <t>Site:</t>
  </si>
  <si>
    <t xml:space="preserve"> (11110700 Res, 11110800 Com'l)</t>
  </si>
  <si>
    <t>o Rebate Assignment Requested (if applicable)</t>
  </si>
  <si>
    <t>Renewable Energy Credit (REC) Contract</t>
  </si>
  <si>
    <t>REC Applicant–Sited Photovoltaic (PV) System</t>
  </si>
  <si>
    <t>Interconnection and Net Metering Participation Agreement</t>
  </si>
  <si>
    <t>(1,000) Kilowatts described below (referred to hereafter as “Qualifying Facility”) at this service address</t>
  </si>
  <si>
    <t>in the applicable rate schedule section of Chapter 26; and</t>
  </si>
  <si>
    <t>NOW THEREFORE, it is agreed between the parties as follows:</t>
  </si>
  <si>
    <t>operational requirements as currently exist and may be revised from time to time, and all other applicable</t>
  </si>
  <si>
    <t>Municipal Code, as revised. Any net excess energy generation will be applied to the Customer’s</t>
  </si>
  <si>
    <t>account on a monthly basis at the net metering rate established by the applicable rate schedule.</t>
  </si>
  <si>
    <t>Billing arrangements and credits for net metering energy produced by the Customer shall be</t>
  </si>
  <si>
    <t>applied consistent with the applicable provisions described in Chapter 26 of the Fort Collins</t>
  </si>
  <si>
    <t>and well being of the public or any person, presents a threat to the safe and reliable operation of</t>
  </si>
  <si>
    <t>parallel operational requirements (otherwise known as “Interconnection Standards for Generating Facilities</t>
  </si>
  <si>
    <t>Connected to the Fort Collins Distribution System”) as currently exist and may be revised from time to</t>
  </si>
  <si>
    <t>facilities or if the City elects to revoke the “Permit to Operate” for any reason.</t>
  </si>
  <si>
    <t>aggregated, have a combined maximum output rating of less than 1,000 kilowatts.</t>
  </si>
  <si>
    <t>4. Liability:</t>
  </si>
  <si>
    <t>Qualifying Facility.</t>
  </si>
  <si>
    <t>(b) Nothing herein shall be construed to create any duty to, any standard of care with reference to, or any</t>
  </si>
  <si>
    <t>and against any and all claims or causes of action for personal injury, death, property damage, loss or</t>
  </si>
  <si>
    <t>violation of governmental laws, regulations or orders, which injury, death, damage, loss or violations</t>
  </si>
  <si>
    <t>injury, death, property damage or loss or violation of governmental laws, regulations or orders, wherever</t>
  </si>
  <si>
    <t>occurring, which injury, death, damage, loss or violation is due solely to the acts of omissions of such</t>
  </si>
  <si>
    <t>releasing either party from liability or personal injury, death, property damage or loss, or violation of</t>
  </si>
  <si>
    <t>governmental laws, regulations or orders, wherever occurring, resulting from its own negligence or the</t>
  </si>
  <si>
    <t>negligence of any of its officers, servants, agents or employees. In the event of concurrent negligence,</t>
  </si>
  <si>
    <t>liability shall be apportioned between the parties according to each party’s respective fault. Neither the</t>
  </si>
  <si>
    <t>any indirect, incidental or consequential loss or damage whatsoever.</t>
  </si>
  <si>
    <t>herein. Each party’s liability to the other party for any loss, cost, claim, injury, liability, or expense,</t>
  </si>
  <si>
    <t>including reasonable attorney’s fees, relating to or arising from any act or omission in its performance of</t>
  </si>
  <si>
    <t>this agreement, shall be limited to the amount of direct damage actually incurred. In no event shall either</t>
  </si>
  <si>
    <t>party be liable to the other party for any indirect, incidental, special, consequential, or punitive damages of</t>
  </si>
  <si>
    <t>any kind whatsoever.</t>
  </si>
  <si>
    <t>Rev. Stat. Sec. 24-10-101, et seq., as now or hereafter amended. Nothing in this Agreement shall be</t>
  </si>
  <si>
    <t>construed as a limitation or waiver of the immunities provided under said Act. The parties acknowledge</t>
  </si>
  <si>
    <t>third party, in contract or in tort or otherwise, for loss of use of equipment and related expenses, expense</t>
  </si>
  <si>
    <t>cost of purchase or replacement power, or any indirect, incidental or consequential loss or damage</t>
  </si>
  <si>
    <t>whatsoever. In no event shall either party be liable to the other party for any indirect, incidental, special,</t>
  </si>
  <si>
    <t>consequential, or punitive damages of any kind whatever.</t>
  </si>
  <si>
    <t>prior to any cancellation or reduction of any coverage. Such liability insurance shall provide, by</t>
  </si>
  <si>
    <t>satisfactory insurance coverage is in effect at all times.</t>
  </si>
  <si>
    <t>I Accept the Terms and Conditions:</t>
  </si>
  <si>
    <t>for bodily injury and property damage of not less than one of the following as applicable:</t>
  </si>
  <si>
    <r>
      <rPr>
        <b/>
        <sz val="10"/>
        <rFont val="Arial"/>
        <family val="2"/>
      </rPr>
      <t xml:space="preserve"> $2,000,000 (Two Million Dollars)</t>
    </r>
    <r>
      <rPr>
        <sz val="10"/>
        <rFont val="Arial"/>
        <family val="2"/>
      </rPr>
      <t xml:space="preserve"> if system size is</t>
    </r>
    <r>
      <rPr>
        <sz val="10"/>
        <color indexed="10"/>
        <rFont val="Arial"/>
        <family val="2"/>
      </rPr>
      <t xml:space="preserve"> larger than 500kW</t>
    </r>
  </si>
  <si>
    <r>
      <t xml:space="preserve"> </t>
    </r>
    <r>
      <rPr>
        <b/>
        <sz val="10"/>
        <rFont val="Arial"/>
        <family val="2"/>
      </rPr>
      <t xml:space="preserve">$0 (Zero Dollars) if system size is </t>
    </r>
    <r>
      <rPr>
        <b/>
        <sz val="10"/>
        <color indexed="10"/>
        <rFont val="Arial"/>
        <family val="2"/>
      </rPr>
      <t>less than 10kW</t>
    </r>
    <r>
      <rPr>
        <b/>
        <sz val="10"/>
        <rFont val="Arial"/>
        <family val="2"/>
      </rPr>
      <t xml:space="preserve"> OR</t>
    </r>
  </si>
  <si>
    <r>
      <rPr>
        <b/>
        <sz val="10"/>
        <rFont val="Arial"/>
        <family val="2"/>
      </rPr>
      <t xml:space="preserve"> $300,000 (Three Hundred Thousand Dollars) </t>
    </r>
    <r>
      <rPr>
        <sz val="10"/>
        <rFont val="Arial"/>
        <family val="2"/>
      </rPr>
      <t xml:space="preserve">if system size is </t>
    </r>
    <r>
      <rPr>
        <sz val="10"/>
        <color indexed="10"/>
        <rFont val="Arial"/>
        <family val="2"/>
      </rPr>
      <t xml:space="preserve">between 10kW and 500kW </t>
    </r>
    <r>
      <rPr>
        <b/>
        <sz val="10"/>
        <rFont val="Arial"/>
        <family val="2"/>
      </rPr>
      <t>OR</t>
    </r>
  </si>
  <si>
    <t>Auditor:</t>
  </si>
  <si>
    <t>970-224-6157</t>
  </si>
  <si>
    <t>Year Home Built</t>
  </si>
  <si>
    <t xml:space="preserve">without applying to do so and obtaining a “Permit to Operate”, or requesting modifications to this Agreement.  </t>
  </si>
  <si>
    <t xml:space="preserve">of the Qualifying Facility. </t>
  </si>
  <si>
    <t>a.</t>
  </si>
  <si>
    <t>b.</t>
  </si>
  <si>
    <t>c.</t>
  </si>
  <si>
    <t>d.</t>
  </si>
  <si>
    <t>They are individually authorized and competent to sign this Contract, and that they have read the Contract and agree to be bound by its terms.</t>
  </si>
  <si>
    <t>e.</t>
  </si>
  <si>
    <t>f.</t>
  </si>
  <si>
    <t>g.</t>
  </si>
  <si>
    <t>h.</t>
  </si>
  <si>
    <t>i.</t>
  </si>
  <si>
    <t>j.</t>
  </si>
  <si>
    <t>k.</t>
  </si>
  <si>
    <t>l.</t>
  </si>
  <si>
    <t>m.</t>
  </si>
  <si>
    <t>n.</t>
  </si>
  <si>
    <t>o.</t>
  </si>
  <si>
    <t>p.</t>
  </si>
  <si>
    <t>q.</t>
  </si>
  <si>
    <t>r.</t>
  </si>
  <si>
    <t>s.</t>
  </si>
  <si>
    <t xml:space="preserve">Qualification for the REC payment does not imply any representation or warranty by UTILITIES of the design, installation or operation of the PV equipment, and UTILITIES expressly disclaims any and all warranties of the equipment as to workmanship, quality, or performance, including the fitness of the equipment for the purpose intended.  </t>
  </si>
  <si>
    <t>UTILITIES shall not be responsible or liable for any personal injury or property damage caused by the PV system or any individual component of the system.</t>
  </si>
  <si>
    <t xml:space="preserve">This Contract and the terms contained in the Contract shall be binding and enforceable against the parties, their successors and assigns, for as long as the Contract remains in effect.  </t>
  </si>
  <si>
    <t xml:space="preserve">If any disputes arise concerning this Contract, including but not limited to enforcement of any term or condition of the contract, the prevailing party in any action brought for the purpose of enforcing such provisions shall be entitled to recover its reasonable attorney fees, expenses, and costs of such action from the non-prevailing party. </t>
  </si>
  <si>
    <t xml:space="preserve">Failure of either party to enforce any term or condition of this Contract shall not constitute a waiver of that term or condition or of any other term or condition of this Contract.  </t>
  </si>
  <si>
    <t xml:space="preserve">The parties agree that a cause of action for breach of any provision of this Contract shall not accrue until the non-breaching party actually discovers the breach.  </t>
  </si>
  <si>
    <t>This Contract shall be governed by and interpreted in accordance with the laws of the State of Colorado.</t>
  </si>
  <si>
    <t xml:space="preserve">This Agreement may be executed in two or more counterparts, each of which is deemed original but all constitute one and the same instrument.  The Parties agree that an electronic or facsimile copy of a signature will be deemed original and binding.  </t>
  </si>
  <si>
    <t>11110000.573070.9080.11110700.C</t>
  </si>
  <si>
    <t>Resource Conservation Solar Rebates</t>
  </si>
  <si>
    <t>solar-rebates@fcgov.com</t>
  </si>
  <si>
    <t>WHEREAS, the Owner plans to install an electrical generator of a size smaller than one thousand</t>
  </si>
  <si>
    <t>Agreement in Owner's name. If the Owner no longer receives electric service, the</t>
  </si>
  <si>
    <t>subsequent owner or new Owner will have the option, when arranging for electrical service</t>
  </si>
  <si>
    <t>referenced in this Agreement. Any subsequent property owner or new Owner must not operate</t>
  </si>
  <si>
    <t>the Qualifying Facility until the subsequent property owner or new Owner receives a Permit to</t>
  </si>
  <si>
    <t xml:space="preserve">Owner’s premises physically located at or within easements benefiting the real property at the address provided. </t>
  </si>
  <si>
    <t xml:space="preserve">The Owner must not relocate and connect the Qualifying Facility at another premises or physical location  </t>
  </si>
  <si>
    <t>sufficient installation, operation and maintenance of Owner’s Qualifying Facility and in accordance with</t>
  </si>
  <si>
    <t>other electric generation facilities at the Owner’s single service address, either individually or</t>
  </si>
  <si>
    <t>facilities, improvements or equipment of the Owner by reason of the operation, faulty operation or nonoperation</t>
  </si>
  <si>
    <t>loss of use of equipment and related expenses, expense involving cost of capital, claims of Owners of</t>
  </si>
  <si>
    <t>coverage for any incident related to the subject Qualifying Facility or its operation. Owner agrees that</t>
  </si>
  <si>
    <t>liability to the insurance carrier for the payment of premium of such insurance. Owner agrees to provide</t>
  </si>
  <si>
    <t>coverage from the Owner in order to verify proper liability insurance coverage. The Owner will not</t>
  </si>
  <si>
    <r>
      <rPr>
        <b/>
        <sz val="10"/>
        <rFont val="Arial"/>
        <family val="2"/>
      </rPr>
      <t>2. Parallel Operation Requirements</t>
    </r>
    <r>
      <rPr>
        <sz val="10"/>
        <rFont val="Arial"/>
        <family val="2"/>
      </rPr>
      <t>. The Owner shall be responsible for the proper, safe and technically</t>
    </r>
  </si>
  <si>
    <r>
      <rPr>
        <b/>
        <sz val="10"/>
        <rFont val="Arial"/>
        <family val="2"/>
      </rPr>
      <t>3. Statement Regarding Output Rating</t>
    </r>
    <r>
      <rPr>
        <sz val="10"/>
        <rFont val="Arial"/>
        <family val="2"/>
      </rPr>
      <t>. Owner affirms that its Qualifying Facility combined with all</t>
    </r>
  </si>
  <si>
    <t>WHEREAS, Utilities has established net metering service, which is codified in Fort Collins Municipal Code,</t>
  </si>
  <si>
    <t>the Utilities applicable rate as established in Chapter 26 of the Code of the City of Fort Collins. The</t>
  </si>
  <si>
    <t>i. Owner permanently disconnects the Qualifying Facility from the Utilities electric</t>
  </si>
  <si>
    <t>system. In order to accomplish such a disconnection, the Owner shall notify Utilities at least 30</t>
  </si>
  <si>
    <t>disconnection revert to the applicable Utilities rates and regulations in effect at that time.</t>
  </si>
  <si>
    <t>from Utilities, to apply for net metering service pursuant to the applicable Code provisions and, if</t>
  </si>
  <si>
    <t>Utilities at least 30 days in advance of a decision to no longer receive electric service at the address</t>
  </si>
  <si>
    <t>Operate from the Utilities.</t>
  </si>
  <si>
    <t>iii. In the event Utilities determines this Agreement in any way presents a threat to the safety</t>
  </si>
  <si>
    <t>the electric system, or presents a kind of commercial or business operations concern of Utilities or</t>
  </si>
  <si>
    <t>its service to Utilities Owners, Utilities reserves the right to terminate this Agreement upon thirty</t>
  </si>
  <si>
    <t xml:space="preserve">In the event that such approval is given by Utilities, the Owner shall bear all costs for relocation and installation </t>
  </si>
  <si>
    <t>time, and all other applicable requirements and conditions for electric service. Utilities reserves the right to</t>
  </si>
  <si>
    <t>require Owner to immediately disconnect any such facility if Utilities determines that said facility may be</t>
  </si>
  <si>
    <t>causing unintended or undesirable impacts on the Utilities electrical distribution system or related Utilities</t>
  </si>
  <si>
    <t>(a) In no event shall Utilities be held responsible for the safety, reliability, design, or protection of the</t>
  </si>
  <si>
    <t>liability to any third person other than Utilities and the Owner. Utilities is not liable for damages caused to the</t>
  </si>
  <si>
    <t>of Utilities facilities.</t>
  </si>
  <si>
    <t>indemnify and hold harmless Utilities from and against any and all claims or causes of action for personal</t>
  </si>
  <si>
    <t>(d) The Owner shall pay all costs that may be incurred by Utilities in enforcing the indemnity described</t>
  </si>
  <si>
    <t>(e) The liability of Utilities is governed, limited and controlled by the Governmental Immunity Act, Colo.</t>
  </si>
  <si>
    <t>as described herein, and that this Agreement is not intended to, and does not, impose upon Utilities any</t>
  </si>
  <si>
    <t>Qualifying Facilities to the Utilities electric distribution system liability insurance with a combined single limit</t>
  </si>
  <si>
    <t>per Utilities Interconnection Standards Sec. 9  for each occurrence. Such liability insurance shall not exclude</t>
  </si>
  <si>
    <t>(b) Any insurance policy required herein shall include that written notice be given to Utilities at least 30 days</t>
  </si>
  <si>
    <t>a copy of the liability insurance certificate so it is received by Utilities prior to interconnection of or operation</t>
  </si>
  <si>
    <t>of the Qualifying Facility. Utilities shall be permitted to periodically obtain proof of current insurance</t>
  </si>
  <si>
    <t>be allowed to commence or continue interconnected operations unless evidence is provided to Utilities that</t>
  </si>
  <si>
    <r>
      <rPr>
        <b/>
        <sz val="10"/>
        <rFont val="Arial"/>
        <family val="2"/>
      </rPr>
      <t>B. Rates and billing</t>
    </r>
    <r>
      <rPr>
        <sz val="10"/>
        <rFont val="Arial"/>
        <family val="2"/>
      </rPr>
      <t>. The Customer will be billed for net monthly electricity consumption under</t>
    </r>
  </si>
  <si>
    <t>Utilities shall be named as an "additional interest" under the liability policy.</t>
  </si>
  <si>
    <t>endorsement to the policy, that Utilities shall not by reason of its inclusion as an "additional interest" incur</t>
  </si>
  <si>
    <r>
      <rPr>
        <b/>
        <sz val="10"/>
        <rFont val="Arial"/>
        <family val="2"/>
      </rPr>
      <t>D. Location of System</t>
    </r>
    <r>
      <rPr>
        <sz val="10"/>
        <rFont val="Arial"/>
        <family val="2"/>
      </rPr>
      <t xml:space="preserve">. The electric generation system will be installed within the Utilities service area at the </t>
    </r>
  </si>
  <si>
    <r>
      <rPr>
        <b/>
        <sz val="10"/>
        <rFont val="Arial"/>
        <family val="2"/>
      </rPr>
      <t>1. General Terms and Conditions</t>
    </r>
    <r>
      <rPr>
        <sz val="10"/>
        <rFont val="Arial"/>
        <family val="2"/>
      </rPr>
      <t>. Upon issuance by Utilities to the Owner of a “Permit to Operate”</t>
    </r>
  </si>
  <si>
    <t xml:space="preserve">information produced or recorded by the electrical generation system, system components or sensors </t>
  </si>
  <si>
    <t xml:space="preserve">This data includes energy production, consumption, storage charging and discharging, as well as </t>
  </si>
  <si>
    <t>information shall be subject to Fort Collins Utilities’ Privacy Policy and the Colorado Open Records Act.</t>
  </si>
  <si>
    <t>Fort Collins Utilities and/or authorized third party vendors to Fort Collins Utilities. Use of such</t>
  </si>
  <si>
    <t>https://www.fcgov.com/legal/privacy</t>
  </si>
  <si>
    <t>Fort Collins Utilities' Privacy Policy:</t>
  </si>
  <si>
    <t xml:space="preserve">Programming Interface (API) and/or web portal associated with any electrical generation or energy storage </t>
  </si>
  <si>
    <t>Fort Collins Utilities services, and shall refrain from requesting such device(s) be disconnected</t>
  </si>
  <si>
    <t>from any API during such time.</t>
  </si>
  <si>
    <t>The Customer will pay any and all applicable rates, fees and charges as required by Fort Collins</t>
  </si>
  <si>
    <t>For the Customer/Owner (Applicant) and site address as identified in this interconnection application</t>
  </si>
  <si>
    <t>attached hereto, the Applicant agrees to the following terms and conditions:</t>
  </si>
  <si>
    <t>ii. Customer no longer receives electric service at the address referenced in this</t>
  </si>
  <si>
    <t>(30) days’ advance written notice to Owner.</t>
  </si>
  <si>
    <t>If Property Owner is different than electric Customer, please complete the following:</t>
  </si>
  <si>
    <t>and operate it in parallel with the Fort Collins Utilities (Utilities) electric system; and</t>
  </si>
  <si>
    <t>Owner’s Qualifying Facility and based on continued compliance by the Applicant with parallel</t>
  </si>
  <si>
    <r>
      <rPr>
        <b/>
        <sz val="10"/>
        <rFont val="Arial"/>
        <family val="2"/>
      </rPr>
      <t>E. Data Access</t>
    </r>
    <r>
      <rPr>
        <sz val="10"/>
        <rFont val="Arial"/>
        <family val="2"/>
      </rPr>
      <t>. Applicant grants Fort Collins Utilities permission to access and use customer data and</t>
    </r>
  </si>
  <si>
    <r>
      <rPr>
        <sz val="10"/>
        <rFont val="Arial"/>
        <family val="2"/>
      </rPr>
      <t>installed to monitor it, including any energy storage system which may be integrated at Applicant’s premises.</t>
    </r>
    <r>
      <rPr>
        <sz val="11"/>
        <rFont val="Calibri"/>
        <family val="2"/>
      </rPr>
      <t xml:space="preserve"> </t>
    </r>
  </si>
  <si>
    <t>personally identifiable information. Applicant consents to access of this information by and provided to</t>
  </si>
  <si>
    <t xml:space="preserve">Applicant expressly authorizes Fort Collins Utilities to use the manufacturer or vendor Application </t>
  </si>
  <si>
    <t>days in advance of the disconnection date. Service and rate terms for the Customer shall upon said</t>
  </si>
  <si>
    <t xml:space="preserve">devices integrated at Applicant’s premises to track and access, use and obtain data relating to device </t>
  </si>
  <si>
    <t>operations. Applicant agrees to refrain from independently removing data through or on such API,</t>
  </si>
  <si>
    <t>portal, or other monitoring means. Applicant agrees to maintain the Application License(s) associated with</t>
  </si>
  <si>
    <t xml:space="preserve">Applicant’s generation and/or storage devices at all times while Applicant’s premises receives </t>
  </si>
  <si>
    <t>(c) The Applicant shall be solely responsible for and shall defend, indemnify and hold Utilities harmless from</t>
  </si>
  <si>
    <t>occurs on or is caused by operation of equipment or facilities on the Applicant’s side of the point of</t>
  </si>
  <si>
    <t>Applicant, including but not limited to the use of defective equipment or faulty installation or maintenance</t>
  </si>
  <si>
    <t>connection. Notwithstanding the above, the Applicant shall be solely responsible for and shall defend,</t>
  </si>
  <si>
    <t>or equipment by Applicant. However, nothing contained in this section shall be construed as relieving or</t>
  </si>
  <si>
    <t>Applicant nor Utilities shall be liable to the other or any other third party, in contract or in tort or otherwise, for</t>
  </si>
  <si>
    <t>Utilities or the Applicant, as applicable, loss of profits or revenues, cost of purchase or replacement power, or</t>
  </si>
  <si>
    <t>that this Agreement is intended to document the conditions and requirements to be met by Applicant and</t>
  </si>
  <si>
    <t>Utilities, in order for Utilities to provide electric service and allow for parallel generation of power by Applicant,</t>
  </si>
  <si>
    <t>obligations to Applicant except as expressly set forth in this Agreement or to give rise to any special</t>
  </si>
  <si>
    <t>liabilities of Utilities for the benefit of Applicant, except for those obligations or liabilities that Utilities has as a</t>
  </si>
  <si>
    <t>(a) Owner, at their own expense, shall secure and maintain in effect during connection of any of its</t>
  </si>
  <si>
    <t>Design Contractor:</t>
  </si>
  <si>
    <t>Sales Contractor:</t>
  </si>
  <si>
    <t>Azimuth</t>
  </si>
  <si>
    <t>Tilt</t>
  </si>
  <si>
    <t>Subarray 1</t>
  </si>
  <si>
    <t>Subarray 2</t>
  </si>
  <si>
    <t>Subarray 3</t>
  </si>
  <si>
    <t>Subarray 4</t>
  </si>
  <si>
    <t>Size (DC kW)</t>
  </si>
  <si>
    <t>Manufacturer</t>
  </si>
  <si>
    <t>(micro or string)</t>
  </si>
  <si>
    <t>Model #</t>
  </si>
  <si>
    <t>Fort Collins Utilities may request a site visit at any time to confirm the accuracy of the project and reserves the right to determine the final eligibility and rebate amount for all projects.</t>
  </si>
  <si>
    <t>Total system size:</t>
  </si>
  <si>
    <t>Array orientation</t>
  </si>
  <si>
    <t>kWh/yr</t>
  </si>
  <si>
    <t>Total AC kWh/yr</t>
  </si>
  <si>
    <t>DC kW</t>
  </si>
  <si>
    <t>Distributed Energy Interconnection Application</t>
  </si>
  <si>
    <t>Fort Collins</t>
  </si>
  <si>
    <t>CO</t>
  </si>
  <si>
    <t>Number</t>
  </si>
  <si>
    <t>Suffix</t>
  </si>
  <si>
    <t>Bldg</t>
  </si>
  <si>
    <t>Unit</t>
  </si>
  <si>
    <t>Submit this application or contact us with questions :</t>
  </si>
  <si>
    <t>Direction</t>
  </si>
  <si>
    <t xml:space="preserve">  * if project is part of an approved Master Development </t>
  </si>
  <si>
    <t>Total installed cost before rebate:</t>
  </si>
  <si>
    <t>degrees</t>
  </si>
  <si>
    <t>Battery Storage</t>
  </si>
  <si>
    <t>kW-AC</t>
  </si>
  <si>
    <t>Count of inverters</t>
  </si>
  <si>
    <t>Count of batteries</t>
  </si>
  <si>
    <t>Solar PV Inverter Type</t>
  </si>
  <si>
    <t>Battery system type</t>
  </si>
  <si>
    <t>AC or DC</t>
  </si>
  <si>
    <t>Battery Model Name</t>
  </si>
  <si>
    <t xml:space="preserve">Battery Inverter (if separate)           </t>
  </si>
  <si>
    <t>System maximum sustained discharge rate</t>
  </si>
  <si>
    <t>System maximum sustained charge rate</t>
  </si>
  <si>
    <t>Battery Model #</t>
  </si>
  <si>
    <t>Battery Inverter Model #</t>
  </si>
  <si>
    <t>o Step 3: Install solar PV system within six months of the date the rebate reservation is issued.</t>
  </si>
  <si>
    <t>o Step 1: Contractor completes this application and submits all required documents.  Do not begin system installation without approval from Fort Collins Utilities.</t>
  </si>
  <si>
    <t xml:space="preserve">The PV system shall be located at the Project Address at all times during the term of this Contract. </t>
  </si>
  <si>
    <t>Agreement to terms of the Net Metering Agreement</t>
  </si>
  <si>
    <r>
      <rPr>
        <b/>
        <sz val="10"/>
        <rFont val="Arial"/>
        <family val="2"/>
      </rPr>
      <t>A. Metering</t>
    </r>
    <r>
      <rPr>
        <sz val="10"/>
        <rFont val="Arial"/>
        <family val="2"/>
      </rPr>
      <t>. A single billing meter, which records the Applicant’s net use of electricity, is installed and</t>
    </r>
  </si>
  <si>
    <t>maintained by Utilities.</t>
  </si>
  <si>
    <t>Name of Third Party:</t>
  </si>
  <si>
    <t>Street Address:</t>
  </si>
  <si>
    <t>City / State / ZIP:</t>
  </si>
  <si>
    <t>Tax ID:</t>
  </si>
  <si>
    <t>WHEREAS, the Utilities Executive Director may authorize operation of an electric generator or energy storage system in parallel with the Utilities electric system under the applicable net metering electric rate schedule.</t>
  </si>
  <si>
    <t>requirements and conditions for electric service, the Applicant is eligible to receive net metering service, under</t>
  </si>
  <si>
    <t>the following terms and conditions:</t>
  </si>
  <si>
    <t>and continues until terminated as a result of one of the following conditions:</t>
  </si>
  <si>
    <r>
      <rPr>
        <b/>
        <sz val="10"/>
        <rFont val="Arial"/>
        <family val="2"/>
      </rPr>
      <t>C. Term and termination</t>
    </r>
    <r>
      <rPr>
        <sz val="10"/>
        <rFont val="Arial"/>
        <family val="2"/>
      </rPr>
      <t>. The term of this Agreement begins on the date of the final Utilites field inspection</t>
    </r>
  </si>
  <si>
    <t>Solar Rebate Application - Certifications</t>
  </si>
  <si>
    <r>
      <t xml:space="preserve">Commercial rates are provided at </t>
    </r>
    <r>
      <rPr>
        <u/>
        <sz val="10"/>
        <color rgb="FF0070C0"/>
        <rFont val="Arial"/>
        <family val="2"/>
      </rPr>
      <t>fcgov.com/utilities/business/manage-your-account/rates/electric</t>
    </r>
    <r>
      <rPr>
        <sz val="10"/>
        <rFont val="Arial"/>
        <family val="2"/>
      </rPr>
      <t>.</t>
    </r>
  </si>
  <si>
    <r>
      <t xml:space="preserve">Municipal Code. Residential Net Metering rates are provided at </t>
    </r>
    <r>
      <rPr>
        <u/>
        <sz val="10"/>
        <color rgb="FF0070C0"/>
        <rFont val="Arial"/>
        <family val="2"/>
      </rPr>
      <t>fcgov.com/utilities/residential/rates/electric</t>
    </r>
    <r>
      <rPr>
        <sz val="10"/>
        <rFont val="Arial"/>
        <family val="2"/>
      </rPr>
      <t>.</t>
    </r>
  </si>
  <si>
    <r>
      <rPr>
        <sz val="7"/>
        <rFont val="Arial"/>
        <family val="2"/>
      </rPr>
      <t xml:space="preserve"> </t>
    </r>
    <r>
      <rPr>
        <b/>
        <sz val="12"/>
        <rFont val="Arial"/>
        <family val="2"/>
      </rPr>
      <t>Purchase and Sale.</t>
    </r>
    <r>
      <rPr>
        <sz val="12"/>
        <rFont val="Arial"/>
        <family val="2"/>
      </rPr>
      <t xml:space="preserve">  </t>
    </r>
  </si>
  <si>
    <r>
      <rPr>
        <sz val="7"/>
        <rFont val="Arial"/>
        <family val="2"/>
      </rPr>
      <t xml:space="preserve">  </t>
    </r>
    <r>
      <rPr>
        <b/>
        <sz val="12"/>
        <rFont val="Arial"/>
        <family val="2"/>
      </rPr>
      <t>Purchase Price</t>
    </r>
    <r>
      <rPr>
        <sz val="12"/>
        <rFont val="Arial"/>
        <family val="2"/>
      </rPr>
      <t xml:space="preserve">.  </t>
    </r>
  </si>
  <si>
    <r>
      <rPr>
        <sz val="7"/>
        <rFont val="Arial"/>
        <family val="2"/>
      </rPr>
      <t xml:space="preserve">  </t>
    </r>
    <r>
      <rPr>
        <b/>
        <sz val="12"/>
        <rFont val="Arial"/>
        <family val="2"/>
      </rPr>
      <t xml:space="preserve">Representations.  </t>
    </r>
    <r>
      <rPr>
        <sz val="12"/>
        <rFont val="Arial"/>
        <family val="2"/>
      </rPr>
      <t xml:space="preserve">The signatories hereto individually and collectively make the following representations:  </t>
    </r>
  </si>
  <si>
    <r>
      <rPr>
        <sz val="7"/>
        <rFont val="Arial"/>
        <family val="2"/>
      </rPr>
      <t xml:space="preserve"> </t>
    </r>
    <r>
      <rPr>
        <sz val="12"/>
        <rFont val="Arial"/>
        <family val="2"/>
      </rPr>
      <t xml:space="preserve">The orientation of the PV system complies with the shade requirements of the rebate program.  </t>
    </r>
  </si>
  <si>
    <r>
      <rPr>
        <sz val="7"/>
        <rFont val="Arial"/>
        <family val="2"/>
      </rPr>
      <t xml:space="preserve">  </t>
    </r>
    <r>
      <rPr>
        <b/>
        <sz val="12"/>
        <rFont val="Arial"/>
        <family val="2"/>
      </rPr>
      <t>Terms and Conditions.</t>
    </r>
    <r>
      <rPr>
        <sz val="12"/>
        <rFont val="Arial"/>
        <family val="2"/>
      </rPr>
      <t xml:space="preserve">  </t>
    </r>
  </si>
  <si>
    <t>*Development Master: Project design #</t>
  </si>
  <si>
    <t>Battery Manufacturer</t>
  </si>
  <si>
    <t>5. Insurance (for NON-RESIDENTIAL projects only)</t>
  </si>
  <si>
    <t xml:space="preserve">The PV system equipment installed meets all applicable codes, standards, and regulatory requirements.  </t>
  </si>
  <si>
    <t>approved, sign a new interconnection agreement. The Owner identified on Contact Information page must notify</t>
  </si>
  <si>
    <t>general matter to its electric utility customers. Neither Applicant nor Utilities shall be liable to the other or any</t>
  </si>
  <si>
    <t>involving cost of capital, claims of Utilities or Applicant, as applicable, loss of profits or revenues,</t>
  </si>
  <si>
    <t>For the Customer/Owner (Applicant) and project Address as identified in this rebate and interconnection application and attached hereto, the Applicant agrees to the following terms and conditions:</t>
  </si>
  <si>
    <t xml:space="preserve">On the terms and subject to the conditions set forth in this Contract, the Applicant agrees to sell and UTILITIES agrees to purchase from Applicant the Renewable Energy Credits (“RECs”) generated by the photovoltaic solar system (the “PV system”) at the Address for a term of twenty (20) years beginning on the issuance date of the Permit to Operate. </t>
  </si>
  <si>
    <t>The PV system complies with all nameplate DC output capacity requirements of the rebate program.</t>
  </si>
  <si>
    <r>
      <rPr>
        <sz val="7"/>
        <rFont val="Arial"/>
        <family val="2"/>
      </rPr>
      <t xml:space="preserve"> </t>
    </r>
    <r>
      <rPr>
        <sz val="12"/>
        <rFont val="Arial"/>
        <family val="2"/>
      </rPr>
      <t>The rebate payment will be in exchange for receipts of all RECs generated by the PV system and valued according to performance against the optimal standard.</t>
    </r>
  </si>
  <si>
    <t xml:space="preserve">Name: </t>
  </si>
  <si>
    <t>Payee Types</t>
  </si>
  <si>
    <t>Customer</t>
  </si>
  <si>
    <t>Third Party</t>
  </si>
  <si>
    <t>If rebate assigned to Third Party, complete the following:</t>
  </si>
  <si>
    <t>Net Metering Interconnection Agreement revised 06/05/19</t>
  </si>
  <si>
    <t>Owned</t>
  </si>
  <si>
    <t>Leased</t>
  </si>
  <si>
    <t>PPA</t>
  </si>
  <si>
    <t>Array Ownership Options</t>
  </si>
  <si>
    <t xml:space="preserve">City, State, ZIP: </t>
  </si>
  <si>
    <t>Property Owner</t>
  </si>
  <si>
    <t>Property Owner Name:</t>
  </si>
  <si>
    <t>Property Owner Address:</t>
  </si>
  <si>
    <r>
      <t>(</t>
    </r>
    <r>
      <rPr>
        <b/>
        <sz val="11"/>
        <rFont val="Arial"/>
        <family val="2"/>
      </rPr>
      <t>pick one:</t>
    </r>
    <r>
      <rPr>
        <sz val="11"/>
        <rFont val="Arial"/>
        <family val="2"/>
      </rPr>
      <t xml:space="preserve"> Customer, Property Owner, Third Party)</t>
    </r>
  </si>
  <si>
    <t>Address abbreviations</t>
  </si>
  <si>
    <t>Aly</t>
  </si>
  <si>
    <t>Ave</t>
  </si>
  <si>
    <t>Blvd</t>
  </si>
  <si>
    <t>Bnd</t>
  </si>
  <si>
    <t>Cir</t>
  </si>
  <si>
    <t>Crse</t>
  </si>
  <si>
    <t>Ct</t>
  </si>
  <si>
    <t>Cv</t>
  </si>
  <si>
    <t>Dr</t>
  </si>
  <si>
    <t>Ln</t>
  </si>
  <si>
    <t>Lndg</t>
  </si>
  <si>
    <t>Loop</t>
  </si>
  <si>
    <t>Ml</t>
  </si>
  <si>
    <t>Pkwy</t>
  </si>
  <si>
    <t>Pl</t>
  </si>
  <si>
    <t>Pt</t>
  </si>
  <si>
    <t>Rd</t>
  </si>
  <si>
    <t>Run</t>
  </si>
  <si>
    <t>Sq</t>
  </si>
  <si>
    <t>St</t>
  </si>
  <si>
    <t>Ter</t>
  </si>
  <si>
    <t>Trl</t>
  </si>
  <si>
    <t>Way</t>
  </si>
  <si>
    <t>Xing</t>
  </si>
  <si>
    <t>E</t>
  </si>
  <si>
    <t>N</t>
  </si>
  <si>
    <t>NE</t>
  </si>
  <si>
    <t>NW</t>
  </si>
  <si>
    <t>S</t>
  </si>
  <si>
    <t>SE</t>
  </si>
  <si>
    <t>SW</t>
  </si>
  <si>
    <t>W</t>
  </si>
  <si>
    <t>Subarray 5</t>
  </si>
  <si>
    <t>Subarray 6</t>
  </si>
  <si>
    <t xml:space="preserve">Title: </t>
  </si>
  <si>
    <t>Applicant Name :</t>
  </si>
  <si>
    <t>Representative Name:</t>
  </si>
  <si>
    <t>Installation Contractor:</t>
  </si>
  <si>
    <t>Residential Solar Fact Sheet - signed by customer</t>
  </si>
  <si>
    <t>o Project address is served by Fort Collins Utilities Light and Power</t>
  </si>
  <si>
    <t xml:space="preserve">               Participant and Installer Certification Instructions</t>
  </si>
  <si>
    <t>Estimated annual production (AC)</t>
  </si>
  <si>
    <t>o System must meet Utilities Interconnection Standards. Submit accurate and complete Required Documentation listed above.</t>
  </si>
  <si>
    <t>o Residential system size allowed: minimum of 500 Watts up to 120% of average annual usage (Commercial system size between 500 Watts and 100kW)</t>
  </si>
  <si>
    <r>
      <rPr>
        <u/>
        <sz val="10"/>
        <rFont val="Arial"/>
        <family val="2"/>
      </rPr>
      <t xml:space="preserve">For Residential projects </t>
    </r>
    <r>
      <rPr>
        <b/>
        <u/>
        <sz val="10"/>
        <rFont val="Arial"/>
        <family val="2"/>
      </rPr>
      <t>ONLY</t>
    </r>
    <r>
      <rPr>
        <sz val="10"/>
        <rFont val="Arial"/>
        <family val="2"/>
      </rPr>
      <t>:</t>
    </r>
  </si>
  <si>
    <t>o System Final One-Line and PVWatts® estimate</t>
  </si>
  <si>
    <t>Requesting Battery Installation Incentive?</t>
  </si>
  <si>
    <t>Yes/No</t>
  </si>
  <si>
    <t>Yes</t>
  </si>
  <si>
    <t>No</t>
  </si>
  <si>
    <t>Estimated battery incentive</t>
  </si>
  <si>
    <t>Battery Incentive</t>
  </si>
  <si>
    <t>$/kWh</t>
  </si>
  <si>
    <t>Solar Rebate Payment</t>
  </si>
  <si>
    <t>Battery Incentive Payment</t>
  </si>
  <si>
    <t>Battery Inverter Manufacturer</t>
  </si>
  <si>
    <t>install incentive</t>
  </si>
  <si>
    <t>incentive cap</t>
  </si>
  <si>
    <t>per premises</t>
  </si>
  <si>
    <t>Street Name</t>
  </si>
  <si>
    <t xml:space="preserve">SEIA Purchase or Lease Disclosure Form </t>
  </si>
  <si>
    <t xml:space="preserve"> Indicates required fields throughout application</t>
  </si>
  <si>
    <t xml:space="preserve">o Incentives are for new grid-tied installation with new equipment installed by an active Participating Solar Contractor.  D-I-Y systems are not eligible for incentive. Contractor must provide a minimum five year warranty and obtain proper construction permits prior to construction. </t>
  </si>
  <si>
    <t>Total usable energy storage capacity</t>
  </si>
  <si>
    <t>kWh (per manufacturer rating)</t>
  </si>
  <si>
    <t>• I certify that all the Applicant information contained within this application is true and factual.</t>
  </si>
  <si>
    <t>• As the signatory, I further affirm I am the customer and/or property owner at the project premises described in this application and have the authority to submit this application in relation to the terms and conditions listed above and as referenced elsewhere.</t>
  </si>
  <si>
    <t xml:space="preserve">• I acknowledge that compliance with such requirements, terms and conditions is a condition of any funding awarded.                                                                                                                                                                                                                                                                                                                                                                                                                                                                                                                                                                                                                                                                                                                                                                                                                                                                                                                                                              </t>
  </si>
  <si>
    <t>• As the signatory, I further affirm I am the customer and/or property owner at the premises described in this application and have the authority to submit this application in relation to the terms and conditions listed above and as referenced elsewhere.</t>
  </si>
  <si>
    <t>By entering my name below as an electronic signature, I acknowledge and agree that:</t>
  </si>
  <si>
    <t>• I accept the REC Contract Terms and Conditions.</t>
  </si>
  <si>
    <t xml:space="preserve">• I have read and understand the Net Metering Agreement provided with this application. </t>
  </si>
  <si>
    <t xml:space="preserve">• I understand this is a sworn statement and making false, fictitious, or fraudulent representation in this application is punishable under criminal laws.                                                                                                                                                                                                                                                                                                                                                                                                                                                                                                                                                                                                                                                                                       </t>
  </si>
  <si>
    <t>Installer must acknowledge interconnect and program requirements.  Separately, Applicant (the Customer or Owner) must acknowledge the Net Metering Agreement. Applicant completes the Lawful Presence Affidavit and REC contract if seeking an incentive.</t>
  </si>
  <si>
    <t>• I accept the Net Metering Agreement Terms and Conditions.</t>
  </si>
  <si>
    <t>• I affirm that I am familiar with net metering rates and credits as described on the Residential Solar Rebate web page.</t>
  </si>
  <si>
    <t>applicable rate is subject to change over the course of this Agreement at Utilities’ sole discretion.</t>
  </si>
  <si>
    <t>Request for Payment</t>
  </si>
  <si>
    <r>
      <t xml:space="preserve">  AC kWh/yr (e.g. PVWatts</t>
    </r>
    <r>
      <rPr>
        <sz val="10"/>
        <rFont val="Calibri"/>
        <family val="2"/>
      </rPr>
      <t>®</t>
    </r>
    <r>
      <rPr>
        <sz val="10"/>
        <rFont val="Arial"/>
        <family val="2"/>
      </rPr>
      <t xml:space="preserve"> annual produced)</t>
    </r>
  </si>
  <si>
    <t>kW-DC nameplate rated size</t>
  </si>
  <si>
    <t>Residential Solar Incentive</t>
  </si>
  <si>
    <t>$/watt-DC</t>
  </si>
  <si>
    <t>rebate</t>
  </si>
  <si>
    <t>rebate cap</t>
  </si>
  <si>
    <t>Estimated percentage of optimal:</t>
  </si>
  <si>
    <t>$/premises</t>
  </si>
  <si>
    <t>As the Solar Rebate Program Applicant, I request that the rebate check be sent to:</t>
  </si>
  <si>
    <t>o Projects must be sold, designed and installed by active Participating Solar Contractors. See listing at fcgov.com/utilities/residential/renewables/solar-rebates</t>
  </si>
  <si>
    <t>o Project address is served by Fort Collins Utilities Light and Power.</t>
  </si>
  <si>
    <t>As the Battery Installation Incentive Applicant, I agree to Program Rules and request that the incentive check be sent to:</t>
  </si>
  <si>
    <t>minimum production for full rebate</t>
  </si>
  <si>
    <t>Derate factor:</t>
  </si>
  <si>
    <t>Review Date:</t>
  </si>
  <si>
    <t>Residential Rebate Schedule</t>
  </si>
  <si>
    <t>Valid Until</t>
  </si>
  <si>
    <t>Beginning date:</t>
  </si>
  <si>
    <t>o Incentive rate may be reduced for systems generating less than 90% of optimal production.</t>
  </si>
  <si>
    <t>The total price for the RECs shall be the price per watt DC of generating capacity up to the limits of the residential rebate program or $0.50 per watt DC of generating capacity up to the limits of the commercial rebate program as provided on the Solar Rebate Program website (www.fcgov.com/utilities).</t>
  </si>
  <si>
    <t>The rebate is only paid once to the Applicant or their designee for the installation of new solar PV generating equipment and is limited by the maximum rebate amount established in the current rebate program rules.</t>
  </si>
  <si>
    <r>
      <t xml:space="preserve">Submit this application in Excel format, along with the following completed documents in </t>
    </r>
    <r>
      <rPr>
        <b/>
        <sz val="10"/>
        <rFont val="Arial"/>
        <family val="2"/>
      </rPr>
      <t xml:space="preserve">one email </t>
    </r>
    <r>
      <rPr>
        <sz val="10"/>
        <rFont val="Arial"/>
        <family val="2"/>
      </rPr>
      <t xml:space="preserve">to </t>
    </r>
    <r>
      <rPr>
        <u/>
        <sz val="10"/>
        <color theme="3"/>
        <rFont val="Arial"/>
        <family val="2"/>
      </rPr>
      <t>solar-rebates@fcgov.com</t>
    </r>
    <r>
      <rPr>
        <sz val="10"/>
        <rFont val="Arial"/>
        <family val="2"/>
      </rPr>
      <t>:</t>
    </r>
  </si>
  <si>
    <r>
      <t xml:space="preserve">o Rebates are for new grid-tied installation with new equipment installed by a licensed contractor. No D-I-Y systems and no add-on equipment to already installed systems. Contractor must provide a minimum five year warranty and obtain proper construction permits prior to construction.  (see California eligible equipment list, </t>
    </r>
    <r>
      <rPr>
        <u/>
        <sz val="10"/>
        <color rgb="FF0070C0"/>
        <rFont val="Arial"/>
        <family val="2"/>
      </rPr>
      <t>www.energy.ca.gov/programs-and-topics/topics/renewable-energy/solar-equipment-lists</t>
    </r>
    <r>
      <rPr>
        <sz val="10"/>
        <rFont val="Arial"/>
        <family val="2"/>
      </rPr>
      <t>.)</t>
    </r>
  </si>
  <si>
    <r>
      <t xml:space="preserve">o Step 2: Obtain building permit from Building Services   </t>
    </r>
    <r>
      <rPr>
        <u/>
        <sz val="10"/>
        <color rgb="FF0070C0"/>
        <rFont val="Arial"/>
        <family val="2"/>
      </rPr>
      <t>fcgov.com/building/</t>
    </r>
    <r>
      <rPr>
        <sz val="10"/>
        <rFont val="Arial"/>
        <family val="2"/>
      </rPr>
      <t xml:space="preserve">  </t>
    </r>
    <r>
      <rPr>
        <sz val="10"/>
        <color rgb="FFFF0000"/>
        <rFont val="Arial"/>
        <family val="2"/>
      </rPr>
      <t>Do not begin work without paid permit.</t>
    </r>
  </si>
  <si>
    <t>Estimated Completion date:</t>
  </si>
  <si>
    <t>Applying for Solar Rebate?</t>
  </si>
  <si>
    <r>
      <rPr>
        <b/>
        <sz val="10"/>
        <rFont val="Arial"/>
        <family val="2"/>
      </rPr>
      <t>Pick one</t>
    </r>
    <r>
      <rPr>
        <sz val="10"/>
        <rFont val="Arial"/>
        <family val="2"/>
      </rPr>
      <t>: (Yes/No)</t>
    </r>
  </si>
  <si>
    <t>Rebate amount date:</t>
  </si>
  <si>
    <t>kWh/kW</t>
  </si>
  <si>
    <t>"Optimal" is:</t>
  </si>
  <si>
    <t>Solar Rebate Amount:</t>
  </si>
  <si>
    <t>• The energy system represented in this application for parallel generation complies with Utilities requirements, and meets all applicable codes, standards, and regulatory requirements.  
• I certify as the installer or the installer's authorized representative that all the information contained within this application is true and factual.
• I understand this is a sworn statement and making false, fictitious, or fraudulent representation in this application is punishable under criminal laws. 
• As the signatory, I have the authority to submit this application in relation to the terms and conditions listed above and as referenced elsewhere.
• If applying for incentives, I acknowledge that l am aware of the Solar Rebate and Battery Program rules, and that compliance with such requirements, terms and conditions is a condition of any funding awarded.</t>
  </si>
  <si>
    <t>2022 Fort Collins Utilities Distributed Energy Interconnection Application</t>
  </si>
  <si>
    <t>By entering a name below as an electronic signature, the solar contractor representative acknowledges and agrees that:</t>
  </si>
  <si>
    <t>Agreement to terms of the Renewable Energy Credit Contract</t>
  </si>
  <si>
    <t>• I have read and understand all Battery Storage Program rules, terms and conditions described on this application.</t>
  </si>
  <si>
    <t>• I have read and understand all Rebate Program rules, terms and conditions described on this application.</t>
  </si>
  <si>
    <t xml:space="preserve">o Projects must be sold, designed and installed by active Participating Solar Contractors. </t>
  </si>
  <si>
    <t>o The battery system must be programmed either for storing surplus solar energy to meet site loads or optimized to the Time-of-Day rate structure.</t>
  </si>
  <si>
    <t>o See Battery Storage Program requirements for details. www.fcgov.com/utilities/residential-battery-storage-program</t>
  </si>
  <si>
    <r>
      <t>o Consider an Efficiency Works™ Homes energy audit, especially if the home was built prior to January 1, 2005. See www.</t>
    </r>
    <r>
      <rPr>
        <u/>
        <sz val="10"/>
        <color rgb="FF0070C0"/>
        <rFont val="Arial"/>
        <family val="2"/>
      </rPr>
      <t>efficiencyworks.org/homes/</t>
    </r>
    <r>
      <rPr>
        <sz val="10"/>
        <rFont val="Arial"/>
        <family val="2"/>
      </rPr>
      <t xml:space="preserve"> for details and to schedule an audit. </t>
    </r>
  </si>
  <si>
    <t>By entering a name below as an electronic signature, the participating Customer/ Property Owner (Applicant) acknowledges and agrees:</t>
  </si>
  <si>
    <t>Battery Incentive Schedule</t>
  </si>
  <si>
    <t xml:space="preserve">• I affirm that the battery system will be programmed to operate typically in a 'solar storage' or Time of Use mode. </t>
  </si>
  <si>
    <t>If incentive is assigned to Third Party, complete the following:</t>
  </si>
  <si>
    <r>
      <rPr>
        <b/>
        <sz val="10"/>
        <rFont val="Arial"/>
        <family val="2"/>
      </rPr>
      <t>Project Notes:</t>
    </r>
    <r>
      <rPr>
        <sz val="10"/>
        <rFont val="Arial"/>
        <family val="2"/>
      </rPr>
      <t xml:space="preserve"> 
Provide details that affect PV system sizing: Electric Vehicle, New Construction, Recently Purchased, Remodeling, etc.</t>
    </r>
  </si>
  <si>
    <t>Use this interconnection application for all distributed energy projects including solar PV, battery storage and other generation.</t>
  </si>
  <si>
    <t>Complete all required fields on the Contact Information, System Information and the Signature pages.</t>
  </si>
  <si>
    <t xml:space="preserve">PV System performance report including effects of any shading </t>
  </si>
  <si>
    <t>Installer final system contract with customer, including warranty and price</t>
  </si>
  <si>
    <t>o Step 4: Schedule and complete Final Building Inspection through Building Services.</t>
  </si>
  <si>
    <t>o Step 5: Utilities tests system to validate proper system performance and leaves system ON.</t>
  </si>
  <si>
    <t>o Step 6: Rebate payment will be issued by check approximately six weeks after successful Utilities system test and all rebate requirements are met.</t>
  </si>
  <si>
    <t>Estimated Start date:</t>
  </si>
  <si>
    <t>Solar PV System</t>
  </si>
  <si>
    <t>Property Type</t>
  </si>
  <si>
    <t>Residential Single-Family</t>
  </si>
  <si>
    <t>Residential Multi-Family</t>
  </si>
  <si>
    <t>Property Type:</t>
  </si>
  <si>
    <t>(Res / Comm)</t>
  </si>
  <si>
    <t>(Yes/No)</t>
  </si>
  <si>
    <t>(Owned, Leased, PPA)</t>
  </si>
  <si>
    <t xml:space="preserve">Ownership model: </t>
  </si>
  <si>
    <t>Application date:</t>
  </si>
  <si>
    <t>Rebate Type:</t>
  </si>
  <si>
    <t xml:space="preserve">Residential Calculation: </t>
  </si>
  <si>
    <t>RES_eligibility:</t>
  </si>
  <si>
    <t>Prop_Type</t>
  </si>
  <si>
    <t>COMM</t>
  </si>
  <si>
    <t>RSF</t>
  </si>
  <si>
    <t>RMF</t>
  </si>
  <si>
    <t>Commercial Solar Incentive</t>
  </si>
  <si>
    <t xml:space="preserve">Commercial Calculation: </t>
  </si>
  <si>
    <t>Maximum:</t>
  </si>
  <si>
    <t>W for RES SF</t>
  </si>
  <si>
    <t>W for COMM</t>
  </si>
  <si>
    <t>COMM_eligibility:</t>
  </si>
  <si>
    <t>Estimated maximum solar incentive</t>
  </si>
  <si>
    <t xml:space="preserve">o Installer must provide shading analysis if PV array is shaded between 9 a.m.-3 p.m. </t>
  </si>
  <si>
    <t xml:space="preserve">Incentive Amount: </t>
  </si>
  <si>
    <t>Site Plan includes North arrow, location of the meter, AC disconnect, inverter, and arrays; fire setback distances on roof, any restricted access for components located indoors or behind locked gates</t>
  </si>
  <si>
    <t>System design documents (site plan, layout, one-line diagram, placard detail)</t>
  </si>
  <si>
    <t>11110000.573070.9080.11110400.C</t>
  </si>
  <si>
    <t>Distributed Energy Incentive Application</t>
  </si>
  <si>
    <t>For Residential Solar Rebate Projects ONLY:</t>
  </si>
  <si>
    <t>Shading analysis illustrating trees or other structures and production impacts, if system is shaded 9am - 3pm (from Aurora, Helioscope, or PVWatts)</t>
  </si>
  <si>
    <t>All DE system component spec sheets</t>
  </si>
  <si>
    <t>For Commercial Solar Rebate Projects ONLY:</t>
  </si>
  <si>
    <t>Installer final system installer invoice</t>
  </si>
  <si>
    <t>Applicant shall indemnify, defend, and hold UTILITIES, its employees, agents, successors, assigns, subsidiaries and affiliates harmless against any and all claims, demands, liens, lawsuits, judgments or actions of whatsoever nature that may be brought on account of the installation, maintenance, operation, repair, or replacement of PV system or any equipment of the system.</t>
  </si>
  <si>
    <t>The Applicant shall maintain the PV system and the individual components of the system in good working order at all times during the Term of this Contract.  If during the Term of this Contract the PV system or any of the individual components of the system should be damaged or destroyed, the Applicant shall promptly repair or replace the equipment to its original specifications, tilt and orientation as set forth in the rebate application, at the Applicant’s sole expense.  Damages for breach of this provision of the Contract are limited to the repayment by Applicant of the pro-rata share of the rebate and REC payment made to Applicant under this Contract.  For example, if the Applicant breaches this provision in the tenth year of the Contract Term, liquidated damages would equal one-half of the rebate and REC payment made under this Contract.  Applicant is released from further liability under this Contract upon the payment of said liquidated damages to UTILITIES.</t>
  </si>
  <si>
    <r>
      <rPr>
        <sz val="7"/>
        <rFont val="Arial"/>
        <family val="2"/>
      </rPr>
      <t xml:space="preserve"> </t>
    </r>
    <r>
      <rPr>
        <sz val="12"/>
        <rFont val="Arial"/>
        <family val="2"/>
      </rPr>
      <t>If any of the representations of the Applicant are false or incorrect, such false or incorrect representation shall, at the UTILITIES’ discretion, constitute a material breach of this Contract.</t>
    </r>
  </si>
  <si>
    <t xml:space="preserve">This Agreement shall be binding upon and inure to the benefit of the successors and assigns of the respective parties hereto.  In order for an assignment to be effective, Applicant is required to provide to assignee the following documents:  a written Assignment Agreement between the two parties, a copy of this Contract, a copy of the Net-Metering Interconnection Application, and any remaining warranty information.  Applicant is released from any and all future liability under this Contract upon its assignment.  </t>
  </si>
  <si>
    <t xml:space="preserve">By executing this Contract, Applicant grants to UTILITIES permission to share the location of the  Applicant’s PV system and other information concerning the RECs sold to UTILITIES by Applicant under this Contract to others. </t>
  </si>
  <si>
    <t xml:space="preserve"> Applicant owns the PV system in the UTILITIES service territory at the Address set forth in the attached application, and whose primary business is not the generation of electricity for retail or wholesale from the same Address.</t>
  </si>
  <si>
    <t xml:space="preserve"> The Applicant has installed a new PV system at the Address, which conforms to the specifications, tilt and orientation described in the rebate application attached hereto.  </t>
  </si>
  <si>
    <t xml:space="preserve">Upon issuance by UTILITIES to the Owner of a “Permit to Operate”, the Term of this Contract shall be twenty (20) years beginning the date stated above. This Contract is assignable during this term by Applicant to any subsequent purchaser of Applicant’s premises, pursuant to section 4(r) below.  UTILITIES shall purchase and own ALL RECs produced by the PV system during the Term of this Contract.  The total of such RECs shall not be limited to the output used in calculating an associated rebate granted by UTILITIES. </t>
  </si>
  <si>
    <t xml:space="preserve"> UTILITIES will issue a one-time REC payment in the form of a check (see Section 2 above), and arrange retirement of the purchased RECs within Utilities’ Service Territory.  Upon request, UTILITIES will provide an affidavit, for systems larger than 20 kilowatts, of REC retirement on behalf of the Applicant, including applicable tracking system records, such that a Applicant may count the REC toward its renewable energy goals. </t>
  </si>
  <si>
    <t xml:space="preserve">UTILITIES may use the National Renewable Energy Lab’s PVWatts model to calculate the expected energy production from the proposed PV installation based on tilt angle and orientation of the solar panels in the event of a dispute.  The Applicant is required to have used PVWatts or similar model acceptable to UTILITIES as a condition of the application for the rebate. </t>
  </si>
  <si>
    <t>REC Contract revised 6/27/2022</t>
  </si>
  <si>
    <t>DE_2022.3_8/09/2022</t>
  </si>
  <si>
    <t xml:space="preserve">Tax 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</si>
</sst>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d/\ h:mm"/>
    <numFmt numFmtId="165" formatCode="&quot;$&quot;#,##0.00"/>
    <numFmt numFmtId="166" formatCode="0.000"/>
    <numFmt numFmtId="167" formatCode="mm/dd/yyyy"/>
    <numFmt numFmtId="168" formatCode="_(* #,##0_);_(* \(#,##0\);_(* &quot;-&quot;??_);_(@_)"/>
  </numFmts>
  <fonts count="61">
    <font>
      <sz val="10"/>
      <name val="Arial"/>
    </font>
    <font>
      <sz val="8"/>
      <name val="Arial"/>
      <family val="2"/>
    </font>
    <font>
      <b/>
      <sz val="10"/>
      <name val="Arial"/>
      <family val="2"/>
    </font>
    <font>
      <sz val="10"/>
      <name val="Arial"/>
      <family val="2"/>
    </font>
    <font>
      <b/>
      <sz val="11"/>
      <name val="Arial"/>
      <family val="2"/>
    </font>
    <font>
      <sz val="11"/>
      <name val="Arial"/>
      <family val="2"/>
    </font>
    <font>
      <sz val="12"/>
      <name val="Times New Roman"/>
      <family val="1"/>
    </font>
    <font>
      <u/>
      <sz val="10"/>
      <color indexed="12"/>
      <name val="Arial"/>
      <family val="2"/>
    </font>
    <font>
      <sz val="7"/>
      <name val="Small Fonts"/>
      <family val="2"/>
    </font>
    <font>
      <sz val="12"/>
      <name val="Arial"/>
      <family val="2"/>
    </font>
    <font>
      <b/>
      <sz val="12"/>
      <name val="Times New Roman"/>
      <family val="1"/>
    </font>
    <font>
      <sz val="14"/>
      <name val="Arial"/>
      <family val="2"/>
    </font>
    <font>
      <sz val="10"/>
      <name val="Book Antiqua"/>
      <family val="1"/>
    </font>
    <font>
      <b/>
      <sz val="16"/>
      <name val="Arial"/>
      <family val="2"/>
    </font>
    <font>
      <b/>
      <sz val="18"/>
      <name val="Arial"/>
      <family val="2"/>
    </font>
    <font>
      <sz val="12"/>
      <color indexed="9"/>
      <name val="Arial"/>
      <family val="2"/>
    </font>
    <font>
      <sz val="10"/>
      <name val="Arial"/>
      <family val="2"/>
    </font>
    <font>
      <sz val="12"/>
      <name val="Times New Roman"/>
      <family val="1"/>
    </font>
    <font>
      <b/>
      <sz val="14"/>
      <name val="Arial"/>
      <family val="2"/>
    </font>
    <font>
      <sz val="9"/>
      <name val="Arial"/>
      <family val="2"/>
    </font>
    <font>
      <b/>
      <sz val="15"/>
      <name val="Arial"/>
      <family val="2"/>
    </font>
    <font>
      <sz val="8"/>
      <name val="Book Antiqua"/>
      <family val="1"/>
    </font>
    <font>
      <b/>
      <sz val="12"/>
      <color indexed="9"/>
      <name val="Book Antiqua"/>
      <family val="1"/>
    </font>
    <font>
      <sz val="12"/>
      <color indexed="9"/>
      <name val="Book Antiqua"/>
      <family val="1"/>
    </font>
    <font>
      <sz val="10"/>
      <name val="Arial"/>
      <family val="2"/>
    </font>
    <font>
      <sz val="10"/>
      <color indexed="8"/>
      <name val="Arial"/>
      <family val="2"/>
    </font>
    <font>
      <sz val="8"/>
      <color indexed="23"/>
      <name val="Arial"/>
      <family val="2"/>
    </font>
    <font>
      <b/>
      <u/>
      <sz val="10"/>
      <name val="Arial"/>
      <family val="2"/>
    </font>
    <font>
      <sz val="10"/>
      <color indexed="10"/>
      <name val="Arial"/>
      <family val="2"/>
    </font>
    <font>
      <sz val="12"/>
      <name val="Wingdings"/>
      <charset val="2"/>
    </font>
    <font>
      <sz val="8"/>
      <name val="Arial"/>
      <family val="2"/>
    </font>
    <font>
      <sz val="12"/>
      <color indexed="8"/>
      <name val="Arial"/>
      <family val="2"/>
    </font>
    <font>
      <i/>
      <sz val="12"/>
      <name val="Arial"/>
      <family val="2"/>
    </font>
    <font>
      <sz val="14"/>
      <name val="Arial"/>
      <family val="2"/>
    </font>
    <font>
      <b/>
      <sz val="15"/>
      <name val="Helvetica-Bold"/>
    </font>
    <font>
      <b/>
      <sz val="12"/>
      <name val="Helvetica-Bold"/>
    </font>
    <font>
      <b/>
      <sz val="10"/>
      <color indexed="10"/>
      <name val="Arial"/>
      <family val="2"/>
    </font>
    <font>
      <i/>
      <sz val="10"/>
      <name val="Arial"/>
      <family val="2"/>
    </font>
    <font>
      <sz val="10"/>
      <name val="Calibri"/>
      <family val="2"/>
    </font>
    <font>
      <sz val="11"/>
      <name val="Calibri"/>
      <family val="2"/>
    </font>
    <font>
      <b/>
      <sz val="12"/>
      <name val="Arial"/>
      <family val="2"/>
    </font>
    <font>
      <sz val="10"/>
      <name val="Arial"/>
      <family val="2"/>
    </font>
    <font>
      <sz val="8"/>
      <color theme="1" tint="0.249977111117893"/>
      <name val="Calibri"/>
      <family val="2"/>
      <scheme val="minor"/>
    </font>
    <font>
      <b/>
      <sz val="10"/>
      <color theme="1" tint="0.249977111117893"/>
      <name val="Calibri"/>
      <family val="2"/>
      <scheme val="minor"/>
    </font>
    <font>
      <sz val="10"/>
      <name val="Calibri"/>
      <family val="2"/>
      <scheme val="minor"/>
    </font>
    <font>
      <sz val="11"/>
      <color theme="1" tint="0.249977111117893"/>
      <name val="Arial"/>
      <family val="2"/>
    </font>
    <font>
      <sz val="10"/>
      <color rgb="FFFF0000"/>
      <name val="Arial"/>
      <family val="2"/>
    </font>
    <font>
      <sz val="11"/>
      <color rgb="FFFF0000"/>
      <name val="Arial"/>
      <family val="2"/>
    </font>
    <font>
      <sz val="11"/>
      <color theme="1" tint="0.249977111117893"/>
      <name val="Calibri"/>
      <family val="2"/>
      <scheme val="minor"/>
    </font>
    <font>
      <u/>
      <sz val="10"/>
      <color rgb="FF0070C0"/>
      <name val="Arial"/>
      <family val="2"/>
    </font>
    <font>
      <sz val="10"/>
      <color rgb="FFFF0000"/>
      <name val="Calibri"/>
      <family val="2"/>
      <scheme val="minor"/>
    </font>
    <font>
      <sz val="7"/>
      <name val="Arial"/>
      <family val="2"/>
    </font>
    <font>
      <sz val="10"/>
      <color rgb="FF000000"/>
      <name val="Arial"/>
      <family val="2"/>
    </font>
    <font>
      <u/>
      <sz val="10"/>
      <color theme="3"/>
      <name val="Arial"/>
      <family val="2"/>
    </font>
    <font>
      <sz val="1"/>
      <color theme="2"/>
      <name val="Arial"/>
      <family val="2"/>
    </font>
    <font>
      <u/>
      <sz val="10"/>
      <name val="Arial"/>
      <family val="2"/>
    </font>
    <font>
      <sz val="10"/>
      <name val="Arial"/>
      <family val="2"/>
    </font>
    <font>
      <b/>
      <sz val="10"/>
      <color rgb="FFFF0000"/>
      <name val="Arial"/>
      <family val="2"/>
    </font>
    <font>
      <sz val="10"/>
      <color theme="1" tint="0.249977111117893"/>
      <name val="Calibri"/>
      <family val="2"/>
      <scheme val="minor"/>
    </font>
    <font>
      <sz val="8"/>
      <name val="Calibri"/>
      <family val="2"/>
      <scheme val="minor"/>
    </font>
    <font>
      <b/>
      <sz val="15"/>
      <color rgb="FFFF0000"/>
      <name val="Helvetica-Bold"/>
    </font>
  </fonts>
  <fills count="13">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EEECE1"/>
        <bgColor rgb="FFEEECE1"/>
      </patternFill>
    </fill>
    <fill>
      <patternFill patternType="solid">
        <fgColor theme="0"/>
        <bgColor rgb="FFEEECE1"/>
      </patternFill>
    </fill>
    <fill>
      <patternFill patternType="solid">
        <fgColor theme="3" tint="0.79998168889431442"/>
        <bgColor rgb="FFEEECE1"/>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s>
  <borders count="67">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top style="thick">
        <color indexed="64"/>
      </top>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right/>
      <top style="thin">
        <color indexed="64"/>
      </top>
      <bottom style="hair">
        <color rgb="FF000000"/>
      </bottom>
      <diagonal/>
    </border>
    <border>
      <left/>
      <right style="thin">
        <color rgb="FF000000"/>
      </right>
      <top style="thin">
        <color indexed="64"/>
      </top>
      <bottom style="hair">
        <color rgb="FF000000"/>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rgb="FF000000"/>
      </bottom>
      <diagonal/>
    </border>
    <border>
      <left/>
      <right style="thin">
        <color rgb="FF000000"/>
      </right>
      <top/>
      <bottom style="hair">
        <color rgb="FF000000"/>
      </bottom>
      <diagonal/>
    </border>
    <border>
      <left style="hair">
        <color indexed="64"/>
      </left>
      <right/>
      <top style="hair">
        <color indexed="64"/>
      </top>
      <bottom style="hair">
        <color rgb="FF000000"/>
      </bottom>
      <diagonal/>
    </border>
    <border>
      <left/>
      <right/>
      <top style="hair">
        <color indexed="64"/>
      </top>
      <bottom style="hair">
        <color rgb="FF000000"/>
      </bottom>
      <diagonal/>
    </border>
    <border>
      <left/>
      <right style="thin">
        <color indexed="64"/>
      </right>
      <top style="hair">
        <color indexed="64"/>
      </top>
      <bottom style="hair">
        <color rgb="FF000000"/>
      </bottom>
      <diagonal/>
    </border>
    <border>
      <left style="hair">
        <color indexed="64"/>
      </left>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23">
    <xf numFmtId="0" fontId="0" fillId="0" borderId="0"/>
    <xf numFmtId="43" fontId="16"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7" fillId="0" borderId="0"/>
    <xf numFmtId="2" fontId="17" fillId="0" borderId="0">
      <alignment horizontal="center"/>
    </xf>
    <xf numFmtId="0" fontId="10" fillId="0" borderId="0">
      <alignment horizontal="center" wrapText="1"/>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 fontId="17" fillId="0" borderId="0">
      <alignment horizontal="center"/>
    </xf>
    <xf numFmtId="37" fontId="8" fillId="0" borderId="0"/>
    <xf numFmtId="0" fontId="3" fillId="0" borderId="0"/>
    <xf numFmtId="0" fontId="16" fillId="0" borderId="0"/>
    <xf numFmtId="0" fontId="6" fillId="0" borderId="0"/>
    <xf numFmtId="9" fontId="3" fillId="0" borderId="0" applyFont="0" applyFill="0" applyBorder="0" applyAlignment="0" applyProtection="0"/>
    <xf numFmtId="0" fontId="52" fillId="0" borderId="0"/>
    <xf numFmtId="44" fontId="56" fillId="0" borderId="0" applyFont="0" applyFill="0" applyBorder="0" applyAlignment="0" applyProtection="0"/>
    <xf numFmtId="43" fontId="56" fillId="0" borderId="0" applyFont="0" applyFill="0" applyBorder="0" applyAlignment="0" applyProtection="0"/>
    <xf numFmtId="9" fontId="56" fillId="0" borderId="0" applyFont="0" applyFill="0" applyBorder="0" applyAlignment="0" applyProtection="0"/>
  </cellStyleXfs>
  <cellXfs count="448">
    <xf numFmtId="0" fontId="0" fillId="0" borderId="0" xfId="0"/>
    <xf numFmtId="0" fontId="0" fillId="0" borderId="0" xfId="0" applyBorder="1"/>
    <xf numFmtId="0" fontId="7" fillId="0" borderId="0" xfId="9" applyAlignment="1" applyProtection="1"/>
    <xf numFmtId="0" fontId="20" fillId="0" borderId="0" xfId="15" applyFont="1" applyFill="1" applyBorder="1" applyAlignment="1" applyProtection="1">
      <alignment horizontal="left"/>
    </xf>
    <xf numFmtId="0" fontId="3" fillId="0" borderId="0" xfId="15" applyFill="1" applyProtection="1"/>
    <xf numFmtId="0" fontId="13" fillId="0" borderId="0" xfId="15" applyFont="1" applyFill="1" applyAlignment="1" applyProtection="1">
      <alignment horizontal="left" vertical="center"/>
    </xf>
    <xf numFmtId="0" fontId="14" fillId="0" borderId="0" xfId="15" applyFont="1" applyFill="1" applyBorder="1" applyAlignment="1" applyProtection="1">
      <alignment horizontal="left" vertical="center"/>
    </xf>
    <xf numFmtId="0" fontId="3" fillId="0" borderId="0" xfId="15" applyFill="1" applyAlignment="1" applyProtection="1">
      <alignment horizontal="left"/>
    </xf>
    <xf numFmtId="0" fontId="13" fillId="0" borderId="0" xfId="15" applyFont="1" applyFill="1" applyBorder="1" applyAlignment="1" applyProtection="1">
      <alignment horizontal="right" vertical="center"/>
    </xf>
    <xf numFmtId="0" fontId="13" fillId="0" borderId="0" xfId="15" applyFont="1" applyFill="1" applyAlignment="1" applyProtection="1">
      <alignment horizontal="centerContinuous" vertical="center"/>
    </xf>
    <xf numFmtId="0" fontId="14" fillId="0" borderId="0" xfId="15" applyFont="1" applyFill="1" applyBorder="1" applyAlignment="1" applyProtection="1">
      <alignment horizontal="centerContinuous" vertical="center"/>
    </xf>
    <xf numFmtId="0" fontId="14" fillId="0" borderId="0" xfId="15" applyFont="1" applyFill="1" applyBorder="1" applyAlignment="1" applyProtection="1">
      <alignment vertical="top"/>
    </xf>
    <xf numFmtId="0" fontId="3" fillId="0" borderId="0" xfId="15" applyFont="1" applyFill="1" applyProtection="1"/>
    <xf numFmtId="0" fontId="4" fillId="0" borderId="0" xfId="15" applyFont="1" applyFill="1" applyBorder="1" applyAlignment="1" applyProtection="1">
      <alignment horizontal="left" vertical="center" indent="3"/>
    </xf>
    <xf numFmtId="0" fontId="21" fillId="0" borderId="0" xfId="15" applyFont="1" applyFill="1" applyProtection="1"/>
    <xf numFmtId="0" fontId="3" fillId="0" borderId="0" xfId="15" applyFill="1" applyBorder="1" applyProtection="1"/>
    <xf numFmtId="0" fontId="3" fillId="0" borderId="11" xfId="15" applyFont="1" applyFill="1" applyBorder="1" applyAlignment="1" applyProtection="1">
      <alignment horizontal="left" vertical="center"/>
    </xf>
    <xf numFmtId="0" fontId="3" fillId="0" borderId="12" xfId="15" applyFont="1" applyFill="1" applyBorder="1" applyAlignment="1" applyProtection="1">
      <alignment horizontal="left" vertical="center"/>
    </xf>
    <xf numFmtId="0" fontId="3" fillId="0" borderId="12" xfId="15" applyFont="1" applyFill="1" applyBorder="1" applyAlignment="1" applyProtection="1">
      <alignment horizontal="left" vertical="center" wrapText="1"/>
    </xf>
    <xf numFmtId="0" fontId="3" fillId="0" borderId="15" xfId="15" applyFont="1" applyFill="1" applyBorder="1" applyAlignment="1" applyProtection="1">
      <alignment horizontal="left" vertical="center"/>
    </xf>
    <xf numFmtId="0" fontId="3" fillId="0" borderId="0" xfId="15" applyFill="1" applyBorder="1" applyAlignment="1" applyProtection="1">
      <alignment horizontal="left" vertical="center"/>
    </xf>
    <xf numFmtId="0" fontId="3" fillId="0" borderId="0" xfId="15" applyFill="1" applyBorder="1" applyAlignment="1" applyProtection="1">
      <alignment vertical="center"/>
    </xf>
    <xf numFmtId="0" fontId="3" fillId="0" borderId="0" xfId="15" applyFill="1" applyBorder="1" applyAlignment="1" applyProtection="1"/>
    <xf numFmtId="0" fontId="19" fillId="0" borderId="0" xfId="15" applyFont="1" applyAlignment="1" applyProtection="1">
      <alignment vertical="center"/>
    </xf>
    <xf numFmtId="0" fontId="3" fillId="0" borderId="0" xfId="15" applyFont="1" applyProtection="1"/>
    <xf numFmtId="0" fontId="3" fillId="0" borderId="0" xfId="15" applyFont="1" applyFill="1" applyBorder="1" applyProtection="1"/>
    <xf numFmtId="0" fontId="3" fillId="0" borderId="0" xfId="15" applyFont="1" applyFill="1" applyBorder="1" applyAlignment="1" applyProtection="1">
      <alignment horizontal="left" vertical="center"/>
    </xf>
    <xf numFmtId="0" fontId="3" fillId="0" borderId="0" xfId="15" applyFont="1" applyFill="1" applyBorder="1" applyAlignment="1" applyProtection="1">
      <alignment vertical="center"/>
    </xf>
    <xf numFmtId="0" fontId="4" fillId="0" borderId="0" xfId="15" applyFont="1" applyProtection="1"/>
    <xf numFmtId="0" fontId="5" fillId="0" borderId="0" xfId="15" applyFont="1" applyFill="1" applyProtection="1"/>
    <xf numFmtId="0" fontId="5" fillId="0" borderId="0" xfId="15" applyFont="1" applyAlignment="1" applyProtection="1">
      <alignment horizontal="left"/>
    </xf>
    <xf numFmtId="0" fontId="5" fillId="0" borderId="0" xfId="15" applyFont="1" applyProtection="1"/>
    <xf numFmtId="0" fontId="5" fillId="0" borderId="0" xfId="15" applyFont="1" applyFill="1" applyBorder="1" applyProtection="1"/>
    <xf numFmtId="0" fontId="5" fillId="0" borderId="0" xfId="15" applyFont="1" applyAlignment="1" applyProtection="1">
      <alignment vertical="center" wrapText="1"/>
    </xf>
    <xf numFmtId="0" fontId="27" fillId="0" borderId="0" xfId="15" applyFont="1" applyFill="1" applyProtection="1"/>
    <xf numFmtId="0" fontId="13" fillId="3" borderId="0" xfId="0" applyFont="1" applyFill="1" applyProtection="1"/>
    <xf numFmtId="0" fontId="0" fillId="3" borderId="0" xfId="0" applyFill="1" applyProtection="1"/>
    <xf numFmtId="0" fontId="0" fillId="0" borderId="0" xfId="0" applyProtection="1"/>
    <xf numFmtId="0" fontId="13" fillId="0" borderId="0" xfId="0" applyFont="1" applyProtection="1"/>
    <xf numFmtId="0" fontId="14" fillId="0" borderId="0" xfId="0" applyFont="1" applyProtection="1"/>
    <xf numFmtId="0" fontId="28" fillId="0" borderId="0" xfId="0" applyFont="1" applyProtection="1"/>
    <xf numFmtId="0" fontId="19" fillId="0" borderId="19" xfId="15" applyFont="1" applyFill="1" applyBorder="1" applyAlignment="1" applyProtection="1">
      <alignment horizontal="left" vertical="center"/>
    </xf>
    <xf numFmtId="0" fontId="3" fillId="0" borderId="17" xfId="15" applyFont="1" applyFill="1" applyBorder="1" applyAlignment="1" applyProtection="1">
      <alignment vertical="center"/>
    </xf>
    <xf numFmtId="0" fontId="3" fillId="0" borderId="17" xfId="15" applyFont="1" applyFill="1" applyBorder="1" applyProtection="1"/>
    <xf numFmtId="0" fontId="3" fillId="0" borderId="18" xfId="15" applyFont="1" applyFill="1" applyBorder="1" applyAlignment="1" applyProtection="1">
      <alignment horizontal="left" vertical="center"/>
    </xf>
    <xf numFmtId="0" fontId="19" fillId="0" borderId="0" xfId="15" applyFont="1" applyFill="1" applyBorder="1" applyAlignment="1" applyProtection="1">
      <alignment horizontal="left" vertical="center"/>
    </xf>
    <xf numFmtId="0" fontId="22" fillId="2" borderId="20" xfId="15" applyFont="1" applyFill="1" applyBorder="1" applyAlignment="1" applyProtection="1">
      <alignment horizontal="left" vertical="center"/>
    </xf>
    <xf numFmtId="0" fontId="15" fillId="2" borderId="2" xfId="15" applyFont="1" applyFill="1" applyBorder="1" applyAlignment="1" applyProtection="1">
      <alignment vertical="center"/>
    </xf>
    <xf numFmtId="0" fontId="23" fillId="2" borderId="2" xfId="15" applyFont="1" applyFill="1" applyBorder="1" applyAlignment="1" applyProtection="1">
      <alignment horizontal="left" vertical="center"/>
    </xf>
    <xf numFmtId="0" fontId="15" fillId="2" borderId="2" xfId="15" applyFont="1" applyFill="1" applyBorder="1" applyAlignment="1" applyProtection="1">
      <alignment horizontal="left" vertical="center"/>
    </xf>
    <xf numFmtId="0" fontId="15" fillId="2" borderId="3" xfId="15" applyFont="1" applyFill="1" applyBorder="1" applyAlignment="1" applyProtection="1">
      <alignment horizontal="left" vertical="center"/>
    </xf>
    <xf numFmtId="0" fontId="2" fillId="0" borderId="0" xfId="0" applyFont="1" applyProtection="1"/>
    <xf numFmtId="0" fontId="0" fillId="0" borderId="0" xfId="0" applyBorder="1" applyProtection="1"/>
    <xf numFmtId="0" fontId="0" fillId="0" borderId="0" xfId="0" applyAlignment="1" applyProtection="1">
      <alignment wrapText="1"/>
    </xf>
    <xf numFmtId="0" fontId="0" fillId="0" borderId="0" xfId="0" applyBorder="1" applyAlignment="1" applyProtection="1">
      <alignment horizontal="right"/>
    </xf>
    <xf numFmtId="0" fontId="0" fillId="0" borderId="0" xfId="0" applyAlignment="1" applyProtection="1"/>
    <xf numFmtId="0" fontId="34" fillId="0" borderId="0" xfId="0" applyFont="1" applyAlignment="1">
      <alignment horizontal="center" vertical="center"/>
    </xf>
    <xf numFmtId="0" fontId="3" fillId="0" borderId="0" xfId="0" applyFont="1"/>
    <xf numFmtId="0" fontId="0" fillId="0" borderId="0" xfId="0" applyBorder="1" applyAlignment="1" applyProtection="1"/>
    <xf numFmtId="0" fontId="3" fillId="0" borderId="0" xfId="15" applyFill="1" applyAlignment="1" applyProtection="1"/>
    <xf numFmtId="0" fontId="42" fillId="4" borderId="0" xfId="0" applyNumberFormat="1" applyFont="1" applyFill="1" applyBorder="1" applyAlignment="1" applyProtection="1">
      <alignment horizontal="left" vertical="top"/>
    </xf>
    <xf numFmtId="0" fontId="0" fillId="0" borderId="0" xfId="0" applyBorder="1" applyAlignment="1" applyProtection="1">
      <alignment wrapText="1"/>
    </xf>
    <xf numFmtId="0" fontId="0" fillId="0" borderId="0" xfId="0" applyBorder="1" applyAlignment="1" applyProtection="1">
      <alignment horizontal="left" vertical="center"/>
    </xf>
    <xf numFmtId="0" fontId="43" fillId="4" borderId="0" xfId="0" applyNumberFormat="1" applyFont="1" applyFill="1" applyBorder="1" applyAlignment="1" applyProtection="1">
      <alignment horizontal="left"/>
    </xf>
    <xf numFmtId="0" fontId="0" fillId="0" borderId="0" xfId="0" applyBorder="1" applyAlignment="1" applyProtection="1">
      <alignment horizontal="right" wrapText="1"/>
    </xf>
    <xf numFmtId="0" fontId="0" fillId="5" borderId="27" xfId="0" applyFill="1" applyBorder="1" applyProtection="1">
      <protection locked="0"/>
    </xf>
    <xf numFmtId="0" fontId="29" fillId="5" borderId="32" xfId="0" applyFont="1" applyFill="1" applyBorder="1" applyAlignment="1" applyProtection="1">
      <alignment horizontal="center"/>
      <protection locked="0"/>
    </xf>
    <xf numFmtId="0" fontId="0" fillId="6" borderId="27" xfId="0" applyFill="1" applyBorder="1" applyProtection="1">
      <protection locked="0"/>
    </xf>
    <xf numFmtId="0" fontId="3" fillId="6" borderId="0" xfId="0" applyFont="1" applyFill="1" applyBorder="1" applyAlignment="1" applyProtection="1">
      <alignment horizontal="right"/>
    </xf>
    <xf numFmtId="0" fontId="3" fillId="6" borderId="0" xfId="0" applyFont="1" applyFill="1" applyBorder="1" applyProtection="1"/>
    <xf numFmtId="0" fontId="0" fillId="6" borderId="33" xfId="0" applyFill="1" applyBorder="1" applyProtection="1">
      <protection locked="0"/>
    </xf>
    <xf numFmtId="0" fontId="0" fillId="5" borderId="34" xfId="0" applyFill="1" applyBorder="1" applyAlignment="1" applyProtection="1">
      <protection locked="0"/>
    </xf>
    <xf numFmtId="0" fontId="0" fillId="6" borderId="30" xfId="0" applyFill="1" applyBorder="1" applyProtection="1">
      <protection locked="0"/>
    </xf>
    <xf numFmtId="0" fontId="9" fillId="0" borderId="0" xfId="0" applyFont="1" applyAlignment="1" applyProtection="1">
      <alignment wrapText="1"/>
    </xf>
    <xf numFmtId="0" fontId="9" fillId="0" borderId="0" xfId="0" applyFont="1" applyAlignment="1" applyProtection="1"/>
    <xf numFmtId="0" fontId="37" fillId="0" borderId="0" xfId="0" applyFont="1"/>
    <xf numFmtId="0" fontId="0" fillId="0" borderId="39" xfId="0" applyBorder="1"/>
    <xf numFmtId="0" fontId="14" fillId="0" borderId="36" xfId="15" applyFont="1" applyFill="1" applyBorder="1" applyAlignment="1" applyProtection="1"/>
    <xf numFmtId="0" fontId="0" fillId="0" borderId="36" xfId="0" applyBorder="1"/>
    <xf numFmtId="0" fontId="0" fillId="0" borderId="40" xfId="0" applyBorder="1"/>
    <xf numFmtId="0" fontId="0" fillId="0" borderId="41" xfId="0" applyBorder="1"/>
    <xf numFmtId="0" fontId="0" fillId="0" borderId="42" xfId="0" applyBorder="1"/>
    <xf numFmtId="0" fontId="3" fillId="0" borderId="0" xfId="0" applyFont="1" applyBorder="1"/>
    <xf numFmtId="0" fontId="2" fillId="0" borderId="0" xfId="0" applyFont="1" applyBorder="1"/>
    <xf numFmtId="0" fontId="0" fillId="0" borderId="0" xfId="0" applyFill="1" applyBorder="1"/>
    <xf numFmtId="0" fontId="3" fillId="0" borderId="0" xfId="0" applyFont="1" applyFill="1" applyBorder="1"/>
    <xf numFmtId="0" fontId="3" fillId="5" borderId="0" xfId="0" applyFont="1" applyFill="1" applyBorder="1"/>
    <xf numFmtId="0" fontId="0" fillId="5" borderId="0" xfId="0" applyFill="1" applyBorder="1"/>
    <xf numFmtId="0" fontId="0" fillId="0" borderId="43" xfId="0" applyBorder="1"/>
    <xf numFmtId="0" fontId="0" fillId="0" borderId="44" xfId="0" applyBorder="1"/>
    <xf numFmtId="0" fontId="0" fillId="0" borderId="45" xfId="0" applyBorder="1"/>
    <xf numFmtId="0" fontId="34" fillId="0" borderId="39" xfId="0" applyFont="1" applyBorder="1" applyAlignment="1">
      <alignment horizontal="center" vertical="center"/>
    </xf>
    <xf numFmtId="0" fontId="34" fillId="0" borderId="36" xfId="0" applyFont="1" applyBorder="1" applyAlignment="1">
      <alignment horizontal="center" vertical="center"/>
    </xf>
    <xf numFmtId="0" fontId="34" fillId="0" borderId="41" xfId="0" applyFont="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 fillId="0" borderId="0" xfId="15" applyFont="1" applyAlignment="1" applyProtection="1">
      <alignment vertical="center"/>
    </xf>
    <xf numFmtId="0" fontId="44" fillId="0" borderId="0" xfId="0" applyFont="1" applyBorder="1"/>
    <xf numFmtId="0" fontId="44" fillId="0" borderId="41" xfId="0" applyFont="1" applyBorder="1"/>
    <xf numFmtId="0" fontId="44" fillId="0" borderId="42" xfId="0" applyFont="1" applyBorder="1"/>
    <xf numFmtId="0" fontId="44" fillId="0" borderId="0" xfId="0" applyFont="1"/>
    <xf numFmtId="0" fontId="7" fillId="0" borderId="0" xfId="9" applyBorder="1" applyAlignment="1" applyProtection="1"/>
    <xf numFmtId="0" fontId="6" fillId="0" borderId="0" xfId="0" applyFont="1" applyProtection="1"/>
    <xf numFmtId="0" fontId="12" fillId="0" borderId="0" xfId="15" applyFont="1" applyFill="1" applyBorder="1" applyAlignment="1" applyProtection="1">
      <alignment horizontal="left" vertical="center"/>
    </xf>
    <xf numFmtId="0" fontId="7" fillId="0" borderId="0" xfId="9" applyFill="1" applyBorder="1" applyAlignment="1" applyProtection="1">
      <alignment horizontal="left" vertical="center"/>
    </xf>
    <xf numFmtId="0" fontId="2" fillId="0" borderId="0" xfId="15" applyFont="1" applyFill="1" applyBorder="1" applyAlignment="1" applyProtection="1">
      <alignment horizontal="left" vertical="center"/>
    </xf>
    <xf numFmtId="0" fontId="3" fillId="0" borderId="0" xfId="15" applyFont="1" applyFill="1" applyBorder="1" applyAlignment="1" applyProtection="1">
      <alignment horizontal="left"/>
    </xf>
    <xf numFmtId="0" fontId="3" fillId="0" borderId="0" xfId="0" applyFont="1" applyProtection="1"/>
    <xf numFmtId="0" fontId="3" fillId="7" borderId="27" xfId="0" applyFont="1" applyFill="1" applyBorder="1" applyAlignment="1" applyProtection="1">
      <alignment horizontal="left" vertical="center"/>
      <protection locked="0"/>
    </xf>
    <xf numFmtId="0" fontId="2" fillId="0" borderId="0" xfId="15" applyFont="1" applyFill="1" applyProtection="1"/>
    <xf numFmtId="0" fontId="3" fillId="0" borderId="34" xfId="15" applyFont="1" applyFill="1" applyBorder="1" applyAlignment="1" applyProtection="1">
      <alignment horizontal="left" vertical="center"/>
    </xf>
    <xf numFmtId="0" fontId="3" fillId="0" borderId="51" xfId="15" applyFont="1" applyFill="1" applyBorder="1" applyAlignment="1" applyProtection="1">
      <alignment horizontal="right" vertical="center"/>
    </xf>
    <xf numFmtId="0" fontId="3" fillId="0" borderId="34" xfId="0" applyFont="1" applyBorder="1" applyAlignment="1" applyProtection="1">
      <alignment vertical="center" wrapText="1"/>
    </xf>
    <xf numFmtId="0" fontId="3" fillId="0" borderId="2" xfId="15" applyFill="1" applyBorder="1" applyProtection="1"/>
    <xf numFmtId="0" fontId="3" fillId="7" borderId="34" xfId="0" applyFont="1" applyFill="1" applyBorder="1" applyAlignment="1" applyProtection="1">
      <alignment horizontal="left" vertical="center"/>
      <protection locked="0"/>
    </xf>
    <xf numFmtId="0" fontId="3" fillId="7" borderId="52" xfId="0" applyFont="1" applyFill="1" applyBorder="1" applyAlignment="1" applyProtection="1">
      <alignment horizontal="left" vertical="center"/>
      <protection locked="0"/>
    </xf>
    <xf numFmtId="0" fontId="3" fillId="0" borderId="16" xfId="15" applyFont="1" applyFill="1" applyBorder="1" applyProtection="1"/>
    <xf numFmtId="0" fontId="3" fillId="0" borderId="0" xfId="0" applyFont="1" applyBorder="1" applyProtection="1"/>
    <xf numFmtId="0" fontId="3" fillId="0" borderId="16" xfId="0" applyFont="1" applyBorder="1" applyProtection="1"/>
    <xf numFmtId="0" fontId="3" fillId="0" borderId="3" xfId="0" applyFont="1" applyBorder="1" applyAlignment="1" applyProtection="1">
      <alignment vertical="center"/>
    </xf>
    <xf numFmtId="0" fontId="3" fillId="0" borderId="0" xfId="0" applyFont="1" applyBorder="1" applyAlignment="1" applyProtection="1">
      <alignment vertical="center"/>
    </xf>
    <xf numFmtId="0" fontId="3" fillId="0" borderId="16" xfId="0" applyFont="1" applyBorder="1" applyAlignment="1" applyProtection="1">
      <alignment vertical="center" wrapText="1"/>
    </xf>
    <xf numFmtId="0" fontId="3" fillId="0" borderId="0" xfId="0" applyFont="1" applyAlignment="1" applyProtection="1">
      <alignment vertical="center" wrapText="1"/>
    </xf>
    <xf numFmtId="0" fontId="3" fillId="0" borderId="19"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0" xfId="0" applyFont="1" applyBorder="1" applyAlignment="1" applyProtection="1">
      <alignment vertical="center" wrapText="1"/>
    </xf>
    <xf numFmtId="0" fontId="3" fillId="7" borderId="10" xfId="0" applyFont="1" applyFill="1" applyBorder="1" applyAlignment="1" applyProtection="1">
      <alignment horizontal="left" vertical="center"/>
      <protection locked="0"/>
    </xf>
    <xf numFmtId="0" fontId="3" fillId="5" borderId="55" xfId="15" applyFont="1" applyFill="1" applyBorder="1" applyAlignment="1" applyProtection="1">
      <protection locked="0"/>
    </xf>
    <xf numFmtId="0" fontId="18" fillId="0" borderId="0" xfId="0" applyFont="1" applyBorder="1" applyProtection="1"/>
    <xf numFmtId="0" fontId="3" fillId="0" borderId="2" xfId="0" applyFont="1" applyBorder="1" applyAlignment="1" applyProtection="1">
      <alignment vertical="center"/>
    </xf>
    <xf numFmtId="0" fontId="3" fillId="0" borderId="56" xfId="15" applyFont="1" applyFill="1" applyBorder="1" applyAlignment="1" applyProtection="1">
      <alignment horizontal="left" vertical="center"/>
    </xf>
    <xf numFmtId="0" fontId="5" fillId="0" borderId="0" xfId="0" applyFont="1" applyProtection="1"/>
    <xf numFmtId="0" fontId="5" fillId="0" borderId="0" xfId="0" applyFont="1" applyBorder="1" applyAlignment="1" applyProtection="1">
      <alignment horizontal="right"/>
    </xf>
    <xf numFmtId="0" fontId="5" fillId="0" borderId="0" xfId="0" applyFont="1" applyBorder="1" applyProtection="1"/>
    <xf numFmtId="49" fontId="3" fillId="0" borderId="0" xfId="0" applyNumberFormat="1" applyFont="1" applyAlignment="1" applyProtection="1">
      <alignment horizontal="right"/>
    </xf>
    <xf numFmtId="14" fontId="26" fillId="0" borderId="0" xfId="15" applyNumberFormat="1" applyFont="1" applyAlignment="1" applyProtection="1">
      <alignment horizontal="right" vertical="center"/>
    </xf>
    <xf numFmtId="0" fontId="46" fillId="0" borderId="0" xfId="0" applyFont="1"/>
    <xf numFmtId="0" fontId="46" fillId="0" borderId="0" xfId="15" applyFont="1" applyFill="1" applyProtection="1"/>
    <xf numFmtId="0" fontId="47" fillId="0" borderId="0" xfId="0" applyFont="1" applyAlignment="1">
      <alignment horizontal="left" vertical="top"/>
    </xf>
    <xf numFmtId="0" fontId="46" fillId="0" borderId="0" xfId="0" applyFont="1" applyProtection="1"/>
    <xf numFmtId="0" fontId="46" fillId="3" borderId="0" xfId="0" applyFont="1" applyFill="1" applyProtection="1"/>
    <xf numFmtId="0" fontId="3" fillId="0" borderId="51" xfId="0" applyFont="1" applyBorder="1" applyAlignment="1" applyProtection="1">
      <alignment horizontal="right" vertical="center"/>
    </xf>
    <xf numFmtId="0" fontId="3" fillId="0" borderId="2" xfId="0" applyFont="1" applyBorder="1" applyProtection="1"/>
    <xf numFmtId="0" fontId="3" fillId="0" borderId="3" xfId="0" applyFont="1" applyBorder="1" applyProtection="1"/>
    <xf numFmtId="0" fontId="3" fillId="0" borderId="63" xfId="0" applyFont="1" applyFill="1" applyBorder="1" applyAlignment="1" applyProtection="1">
      <alignment vertical="center" wrapText="1"/>
    </xf>
    <xf numFmtId="0" fontId="3" fillId="0" borderId="17" xfId="0" applyFont="1" applyBorder="1" applyProtection="1"/>
    <xf numFmtId="0" fontId="3" fillId="0" borderId="18" xfId="0" applyFont="1" applyBorder="1" applyProtection="1"/>
    <xf numFmtId="0" fontId="3" fillId="0" borderId="63" xfId="0" applyFont="1" applyFill="1" applyBorder="1" applyAlignment="1" applyProtection="1">
      <alignment horizontal="right" vertical="center" wrapText="1"/>
    </xf>
    <xf numFmtId="0" fontId="3" fillId="0" borderId="20" xfId="0" applyFont="1" applyBorder="1" applyAlignment="1" applyProtection="1">
      <alignment horizontal="left" vertical="center"/>
    </xf>
    <xf numFmtId="0" fontId="3" fillId="0" borderId="19" xfId="0" applyFont="1" applyFill="1" applyBorder="1" applyAlignment="1" applyProtection="1">
      <alignment horizontal="right" vertical="center" wrapText="1"/>
    </xf>
    <xf numFmtId="0" fontId="35" fillId="0" borderId="0" xfId="0" applyFont="1" applyAlignment="1">
      <alignment horizontal="center" vertical="top"/>
    </xf>
    <xf numFmtId="0" fontId="35" fillId="0" borderId="36" xfId="0" applyFont="1" applyBorder="1" applyAlignment="1">
      <alignment horizontal="center" vertical="top"/>
    </xf>
    <xf numFmtId="0" fontId="35" fillId="0" borderId="0" xfId="0" applyFont="1" applyBorder="1" applyAlignment="1">
      <alignment horizontal="center" vertical="top"/>
    </xf>
    <xf numFmtId="0" fontId="48" fillId="4" borderId="0" xfId="0" applyNumberFormat="1" applyFont="1" applyFill="1" applyBorder="1" applyAlignment="1" applyProtection="1">
      <alignment horizontal="left" vertical="top"/>
    </xf>
    <xf numFmtId="0" fontId="5" fillId="0" borderId="0" xfId="15" applyFont="1" applyFill="1" applyAlignment="1" applyProtection="1"/>
    <xf numFmtId="0" fontId="47" fillId="0" borderId="0" xfId="15" applyFont="1" applyFill="1" applyProtection="1"/>
    <xf numFmtId="0" fontId="47" fillId="0" borderId="0" xfId="0" applyFont="1" applyProtection="1"/>
    <xf numFmtId="0" fontId="50" fillId="0" borderId="0" xfId="0" applyFont="1"/>
    <xf numFmtId="0" fontId="3" fillId="5" borderId="13" xfId="15" applyFont="1" applyFill="1" applyBorder="1" applyAlignment="1" applyProtection="1">
      <alignment vertical="center"/>
      <protection locked="0"/>
    </xf>
    <xf numFmtId="0" fontId="40" fillId="0" borderId="0" xfId="0" applyFont="1" applyBorder="1" applyAlignment="1">
      <alignment horizontal="center" vertical="center"/>
    </xf>
    <xf numFmtId="0" fontId="9" fillId="0" borderId="0" xfId="0" applyFont="1" applyAlignment="1">
      <alignment horizontal="left" vertical="center" wrapText="1"/>
    </xf>
    <xf numFmtId="0" fontId="40" fillId="0" borderId="0" xfId="0" applyFont="1" applyBorder="1" applyAlignment="1">
      <alignment horizontal="left" vertical="top" wrapText="1"/>
    </xf>
    <xf numFmtId="0" fontId="9" fillId="0" borderId="0" xfId="0" applyFont="1" applyAlignment="1">
      <alignment horizontal="left" vertical="center" wrapText="1" indent="4"/>
    </xf>
    <xf numFmtId="0" fontId="19" fillId="0" borderId="0" xfId="0" applyFont="1" applyBorder="1" applyAlignment="1">
      <alignment horizontal="left" vertical="center" wrapText="1"/>
    </xf>
    <xf numFmtId="0" fontId="40" fillId="0" borderId="44" xfId="0" applyFont="1" applyBorder="1" applyAlignment="1">
      <alignment horizontal="left" vertical="top" wrapText="1"/>
    </xf>
    <xf numFmtId="0" fontId="19" fillId="0" borderId="44" xfId="0" applyFont="1" applyBorder="1" applyAlignment="1">
      <alignment horizontal="left" vertical="center" wrapText="1"/>
    </xf>
    <xf numFmtId="0" fontId="3" fillId="0" borderId="20" xfId="0" applyFont="1" applyFill="1" applyBorder="1" applyAlignment="1" applyProtection="1">
      <alignment horizontal="right" vertical="center" wrapText="1"/>
    </xf>
    <xf numFmtId="0" fontId="2" fillId="4" borderId="0" xfId="0" applyFont="1" applyFill="1" applyBorder="1"/>
    <xf numFmtId="0" fontId="47" fillId="0" borderId="0" xfId="0" applyFont="1" applyFill="1" applyAlignment="1">
      <alignment vertical="top" wrapText="1"/>
    </xf>
    <xf numFmtId="0" fontId="3" fillId="0" borderId="9" xfId="15" applyFont="1" applyFill="1" applyBorder="1" applyAlignment="1" applyProtection="1">
      <alignment horizontal="left" vertical="center"/>
    </xf>
    <xf numFmtId="0" fontId="11" fillId="0" borderId="0" xfId="0" applyFont="1" applyBorder="1" applyAlignment="1" applyProtection="1">
      <alignment wrapText="1"/>
    </xf>
    <xf numFmtId="0" fontId="3" fillId="0" borderId="63" xfId="15" applyFont="1" applyFill="1" applyBorder="1" applyAlignment="1" applyProtection="1">
      <alignment horizontal="centerContinuous"/>
    </xf>
    <xf numFmtId="0" fontId="0" fillId="0" borderId="0" xfId="0" applyAlignment="1" applyProtection="1">
      <alignment horizontal="right"/>
    </xf>
    <xf numFmtId="0" fontId="3" fillId="5" borderId="55" xfId="15" applyFont="1" applyFill="1" applyBorder="1" applyAlignment="1" applyProtection="1">
      <alignment horizontal="center" vertical="center"/>
      <protection locked="0"/>
    </xf>
    <xf numFmtId="0" fontId="3" fillId="5" borderId="55" xfId="15" applyFont="1" applyFill="1" applyBorder="1" applyAlignment="1" applyProtection="1">
      <alignment vertical="center"/>
      <protection locked="0"/>
    </xf>
    <xf numFmtId="0" fontId="5" fillId="0" borderId="20" xfId="0" applyFont="1" applyBorder="1" applyAlignment="1" applyProtection="1">
      <alignment horizontal="right"/>
    </xf>
    <xf numFmtId="0" fontId="5" fillId="0" borderId="63" xfId="0" applyFont="1" applyBorder="1" applyAlignment="1" applyProtection="1">
      <alignment horizontal="right"/>
    </xf>
    <xf numFmtId="0" fontId="5" fillId="0" borderId="19" xfId="0" applyFont="1" applyBorder="1" applyAlignment="1" applyProtection="1">
      <alignment horizontal="right"/>
    </xf>
    <xf numFmtId="0" fontId="41" fillId="0" borderId="57" xfId="0" applyFont="1" applyFill="1" applyBorder="1" applyAlignment="1" applyProtection="1">
      <alignment horizontal="center"/>
    </xf>
    <xf numFmtId="0" fontId="41" fillId="0" borderId="58" xfId="0" applyFont="1" applyFill="1" applyBorder="1" applyAlignment="1" applyProtection="1">
      <alignment horizontal="center"/>
    </xf>
    <xf numFmtId="0" fontId="3" fillId="7" borderId="10" xfId="0" applyFont="1" applyFill="1" applyBorder="1" applyAlignment="1" applyProtection="1">
      <alignment horizontal="center" vertical="center"/>
    </xf>
    <xf numFmtId="0" fontId="3" fillId="7" borderId="27" xfId="0" applyFont="1" applyFill="1" applyBorder="1" applyAlignment="1" applyProtection="1">
      <alignment horizontal="center" vertical="center"/>
    </xf>
    <xf numFmtId="0" fontId="3" fillId="8" borderId="0" xfId="0" applyFont="1" applyFill="1" applyBorder="1" applyAlignment="1" applyProtection="1">
      <alignment horizontal="left" vertical="center"/>
    </xf>
    <xf numFmtId="0" fontId="0" fillId="0" borderId="0" xfId="0" applyAlignment="1" applyProtection="1">
      <alignment horizontal="left" vertical="top"/>
    </xf>
    <xf numFmtId="0" fontId="5" fillId="0" borderId="0" xfId="0" applyFont="1" applyAlignment="1" applyProtection="1">
      <alignment horizontal="left" vertical="top"/>
    </xf>
    <xf numFmtId="0" fontId="47" fillId="0" borderId="0" xfId="0" applyFont="1" applyAlignment="1" applyProtection="1">
      <alignment horizontal="left" vertical="top"/>
    </xf>
    <xf numFmtId="0" fontId="46" fillId="0" borderId="0" xfId="0" applyFont="1" applyAlignment="1" applyProtection="1">
      <alignment horizontal="left" vertical="top"/>
    </xf>
    <xf numFmtId="0" fontId="11" fillId="0" borderId="0" xfId="0" applyFont="1" applyAlignment="1" applyProtection="1"/>
    <xf numFmtId="0" fontId="6" fillId="0" borderId="0" xfId="0" applyFont="1" applyBorder="1" applyAlignment="1" applyProtection="1">
      <alignment horizontal="left" vertical="center" wrapText="1"/>
    </xf>
    <xf numFmtId="0" fontId="0" fillId="0" borderId="0" xfId="0" applyAlignment="1" applyProtection="1"/>
    <xf numFmtId="0" fontId="2" fillId="6" borderId="22" xfId="15" applyFont="1" applyFill="1" applyBorder="1" applyAlignment="1" applyProtection="1">
      <alignment vertical="center"/>
    </xf>
    <xf numFmtId="0" fontId="2" fillId="6" borderId="23" xfId="15" applyFont="1" applyFill="1" applyBorder="1" applyAlignment="1" applyProtection="1">
      <alignment vertical="center"/>
    </xf>
    <xf numFmtId="1" fontId="0" fillId="6" borderId="0" xfId="0" applyNumberFormat="1" applyFill="1" applyBorder="1" applyProtection="1"/>
    <xf numFmtId="165" fontId="0" fillId="6" borderId="30" xfId="0" applyNumberFormat="1" applyFill="1" applyBorder="1" applyProtection="1"/>
    <xf numFmtId="0" fontId="0" fillId="6" borderId="6" xfId="0" applyFill="1" applyBorder="1" applyProtection="1"/>
    <xf numFmtId="0" fontId="0" fillId="6" borderId="21" xfId="0" applyFill="1" applyBorder="1" applyProtection="1"/>
    <xf numFmtId="0" fontId="0" fillId="6" borderId="24" xfId="0" applyFill="1" applyBorder="1" applyProtection="1"/>
    <xf numFmtId="0" fontId="0" fillId="6" borderId="25" xfId="0" applyFill="1" applyBorder="1" applyProtection="1"/>
    <xf numFmtId="0" fontId="0" fillId="6" borderId="26" xfId="0" applyFill="1" applyBorder="1" applyProtection="1"/>
    <xf numFmtId="0" fontId="0" fillId="6" borderId="0" xfId="0" applyFill="1" applyBorder="1" applyProtection="1"/>
    <xf numFmtId="0" fontId="0" fillId="6" borderId="26" xfId="0" applyFill="1" applyBorder="1" applyAlignment="1" applyProtection="1">
      <alignment horizontal="right"/>
    </xf>
    <xf numFmtId="0" fontId="0" fillId="6" borderId="0" xfId="0" applyFill="1" applyBorder="1" applyAlignment="1" applyProtection="1">
      <alignment horizontal="right"/>
    </xf>
    <xf numFmtId="0" fontId="0" fillId="6" borderId="28" xfId="0" applyFill="1" applyBorder="1" applyProtection="1"/>
    <xf numFmtId="0" fontId="0" fillId="6" borderId="29" xfId="0" applyFill="1" applyBorder="1" applyProtection="1"/>
    <xf numFmtId="0" fontId="0" fillId="6" borderId="30" xfId="0" applyFill="1" applyBorder="1" applyProtection="1"/>
    <xf numFmtId="0" fontId="0" fillId="6" borderId="31" xfId="0" applyFill="1" applyBorder="1" applyProtection="1"/>
    <xf numFmtId="0" fontId="0" fillId="0" borderId="0" xfId="0" quotePrefix="1" applyProtection="1"/>
    <xf numFmtId="0" fontId="0" fillId="0" borderId="0" xfId="0" applyAlignment="1" applyProtection="1">
      <alignment horizontal="center"/>
    </xf>
    <xf numFmtId="0" fontId="6" fillId="0" borderId="0" xfId="0" applyFont="1" applyBorder="1" applyAlignment="1" applyProtection="1">
      <alignment vertical="center"/>
    </xf>
    <xf numFmtId="0" fontId="0" fillId="6" borderId="33" xfId="0" applyFill="1" applyBorder="1" applyProtection="1"/>
    <xf numFmtId="0" fontId="2" fillId="0" borderId="0" xfId="0" applyFont="1" applyAlignment="1" applyProtection="1">
      <alignment horizontal="right"/>
    </xf>
    <xf numFmtId="0" fontId="0" fillId="6" borderId="36" xfId="0" applyFill="1" applyBorder="1" applyProtection="1"/>
    <xf numFmtId="0" fontId="0" fillId="6" borderId="37" xfId="0" applyFill="1" applyBorder="1" applyProtection="1"/>
    <xf numFmtId="0" fontId="3" fillId="6" borderId="26" xfId="0" applyFont="1" applyFill="1" applyBorder="1" applyProtection="1"/>
    <xf numFmtId="3" fontId="3" fillId="7" borderId="27" xfId="0" applyNumberFormat="1" applyFont="1" applyFill="1" applyBorder="1" applyAlignment="1" applyProtection="1">
      <alignment horizontal="left" vertical="center"/>
      <protection locked="0"/>
    </xf>
    <xf numFmtId="3" fontId="3" fillId="9" borderId="27" xfId="0" applyNumberFormat="1" applyFont="1" applyFill="1" applyBorder="1" applyAlignment="1" applyProtection="1">
      <alignment horizontal="left" vertical="center"/>
    </xf>
    <xf numFmtId="0" fontId="0" fillId="0" borderId="0" xfId="0" applyFont="1" applyProtection="1"/>
    <xf numFmtId="0" fontId="3" fillId="0" borderId="0" xfId="0" applyFont="1" applyAlignment="1">
      <alignment vertical="center" wrapText="1"/>
    </xf>
    <xf numFmtId="166" fontId="3" fillId="7" borderId="27" xfId="0" applyNumberFormat="1" applyFont="1" applyFill="1" applyBorder="1" applyAlignment="1" applyProtection="1">
      <alignment horizontal="left" vertical="center"/>
      <protection locked="0"/>
    </xf>
    <xf numFmtId="166" fontId="3" fillId="7" borderId="50" xfId="0" applyNumberFormat="1" applyFont="1" applyFill="1" applyBorder="1" applyAlignment="1" applyProtection="1">
      <alignment horizontal="left" vertical="center"/>
      <protection locked="0"/>
    </xf>
    <xf numFmtId="0" fontId="5" fillId="5" borderId="17" xfId="15" applyFont="1" applyFill="1" applyBorder="1" applyAlignment="1" applyProtection="1">
      <alignment horizontal="left" vertical="center"/>
      <protection locked="0"/>
    </xf>
    <xf numFmtId="0" fontId="5" fillId="5" borderId="1" xfId="15" applyFont="1" applyFill="1" applyBorder="1" applyAlignment="1" applyProtection="1">
      <alignment horizontal="left" vertical="center"/>
      <protection locked="0"/>
    </xf>
    <xf numFmtId="0" fontId="3" fillId="5" borderId="17" xfId="15" applyFont="1" applyFill="1" applyBorder="1" applyAlignment="1" applyProtection="1">
      <alignment horizontal="left" vertical="center"/>
      <protection locked="0"/>
    </xf>
    <xf numFmtId="0" fontId="22" fillId="0" borderId="0" xfId="15" applyFont="1" applyFill="1" applyBorder="1" applyAlignment="1" applyProtection="1">
      <alignment horizontal="left" vertical="center"/>
    </xf>
    <xf numFmtId="0" fontId="15" fillId="0" borderId="0" xfId="15" applyFont="1" applyFill="1" applyBorder="1" applyAlignment="1" applyProtection="1">
      <alignment vertical="center"/>
    </xf>
    <xf numFmtId="0" fontId="23" fillId="0" borderId="0" xfId="15" applyFont="1" applyFill="1" applyBorder="1" applyAlignment="1" applyProtection="1">
      <alignment horizontal="left" vertical="center"/>
    </xf>
    <xf numFmtId="0" fontId="15" fillId="0" borderId="0" xfId="15" applyFont="1" applyFill="1" applyBorder="1" applyAlignment="1" applyProtection="1">
      <alignment horizontal="left" vertical="center"/>
    </xf>
    <xf numFmtId="0" fontId="2" fillId="0" borderId="11" xfId="15" applyFont="1" applyFill="1" applyBorder="1" applyAlignment="1" applyProtection="1">
      <alignment horizontal="left" vertical="center"/>
    </xf>
    <xf numFmtId="0" fontId="22" fillId="0" borderId="0" xfId="15" applyFont="1" applyFill="1" applyBorder="1" applyAlignment="1" applyProtection="1">
      <alignment vertical="center"/>
    </xf>
    <xf numFmtId="0" fontId="2" fillId="0" borderId="27" xfId="15" applyFont="1" applyFill="1" applyBorder="1" applyAlignment="1" applyProtection="1">
      <alignment horizontal="left" vertical="center"/>
    </xf>
    <xf numFmtId="0" fontId="54" fillId="5" borderId="0" xfId="0" applyFont="1" applyFill="1" applyAlignment="1" applyProtection="1">
      <alignment horizontal="center" vertical="top"/>
      <protection locked="0"/>
    </xf>
    <xf numFmtId="0" fontId="54" fillId="5" borderId="0" xfId="15" applyFont="1" applyFill="1" applyProtection="1">
      <protection locked="0"/>
    </xf>
    <xf numFmtId="0" fontId="46" fillId="0" borderId="0" xfId="0" applyFont="1" applyBorder="1" applyAlignment="1" applyProtection="1">
      <alignment vertical="center"/>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6" xfId="15" applyFont="1" applyFill="1" applyBorder="1" applyProtection="1"/>
    <xf numFmtId="0" fontId="3" fillId="0" borderId="7"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46" fillId="0" borderId="0" xfId="0" quotePrefix="1" applyFont="1"/>
    <xf numFmtId="0" fontId="6" fillId="0" borderId="0" xfId="0" applyFont="1" applyAlignment="1" applyProtection="1">
      <alignment vertical="center" wrapText="1"/>
    </xf>
    <xf numFmtId="0" fontId="6" fillId="0" borderId="0" xfId="0" applyFont="1" applyBorder="1" applyAlignment="1" applyProtection="1">
      <alignment vertical="center" wrapText="1"/>
    </xf>
    <xf numFmtId="0" fontId="0" fillId="0" borderId="0" xfId="0" applyBorder="1" applyAlignment="1" applyProtection="1">
      <alignment wrapText="1"/>
    </xf>
    <xf numFmtId="44" fontId="3" fillId="7" borderId="27" xfId="20" applyFont="1" applyFill="1" applyBorder="1" applyAlignment="1" applyProtection="1">
      <alignment horizontal="left" vertical="center"/>
      <protection locked="0"/>
    </xf>
    <xf numFmtId="0" fontId="57" fillId="6" borderId="35" xfId="0" applyFont="1" applyFill="1" applyBorder="1" applyProtection="1"/>
    <xf numFmtId="0" fontId="3" fillId="6" borderId="30" xfId="0" applyFont="1" applyFill="1" applyBorder="1" applyProtection="1"/>
    <xf numFmtId="0" fontId="0" fillId="0" borderId="20" xfId="0" applyBorder="1" applyProtection="1"/>
    <xf numFmtId="0" fontId="0" fillId="0" borderId="2" xfId="0" applyBorder="1" applyProtection="1"/>
    <xf numFmtId="0" fontId="0" fillId="0" borderId="3" xfId="0" applyBorder="1" applyProtection="1"/>
    <xf numFmtId="0" fontId="0" fillId="0" borderId="16" xfId="0" applyBorder="1" applyProtection="1"/>
    <xf numFmtId="0" fontId="3" fillId="0" borderId="63" xfId="0" applyFont="1" applyBorder="1" applyAlignment="1" applyProtection="1">
      <alignment horizontal="right"/>
    </xf>
    <xf numFmtId="0" fontId="6" fillId="0" borderId="19" xfId="0" applyFont="1" applyBorder="1" applyAlignment="1" applyProtection="1">
      <alignment vertical="center" wrapText="1"/>
    </xf>
    <xf numFmtId="0" fontId="6" fillId="0" borderId="17" xfId="0" applyFont="1" applyBorder="1" applyAlignment="1" applyProtection="1">
      <alignment vertical="center" wrapText="1"/>
    </xf>
    <xf numFmtId="0" fontId="6" fillId="0" borderId="18" xfId="0" applyFont="1" applyBorder="1" applyAlignment="1" applyProtection="1">
      <alignment vertical="center" wrapText="1"/>
    </xf>
    <xf numFmtId="0" fontId="57" fillId="10" borderId="35" xfId="0" applyFont="1" applyFill="1" applyBorder="1" applyProtection="1"/>
    <xf numFmtId="0" fontId="0" fillId="10" borderId="36" xfId="0" applyFill="1" applyBorder="1" applyProtection="1"/>
    <xf numFmtId="0" fontId="0" fillId="10" borderId="37" xfId="0" applyFill="1" applyBorder="1" applyProtection="1"/>
    <xf numFmtId="0" fontId="0" fillId="10" borderId="26" xfId="0" applyFill="1" applyBorder="1" applyProtection="1"/>
    <xf numFmtId="0" fontId="0" fillId="10" borderId="30" xfId="0" applyFill="1" applyBorder="1" applyProtection="1">
      <protection locked="0"/>
    </xf>
    <xf numFmtId="0" fontId="0" fillId="10" borderId="0" xfId="0" applyFill="1" applyBorder="1" applyAlignment="1" applyProtection="1">
      <alignment horizontal="right"/>
    </xf>
    <xf numFmtId="0" fontId="0" fillId="10" borderId="28" xfId="0" applyFill="1" applyBorder="1" applyProtection="1"/>
    <xf numFmtId="0" fontId="0" fillId="10" borderId="0" xfId="0" applyFill="1" applyBorder="1" applyProtection="1"/>
    <xf numFmtId="0" fontId="3" fillId="10" borderId="30" xfId="0" applyFont="1" applyFill="1" applyBorder="1" applyProtection="1"/>
    <xf numFmtId="0" fontId="3" fillId="10" borderId="0" xfId="0" applyFont="1" applyFill="1" applyBorder="1" applyProtection="1"/>
    <xf numFmtId="0" fontId="0" fillId="10" borderId="33" xfId="0" applyFill="1" applyBorder="1" applyProtection="1"/>
    <xf numFmtId="0" fontId="3" fillId="10" borderId="26" xfId="0" applyFont="1" applyFill="1" applyBorder="1" applyProtection="1"/>
    <xf numFmtId="0" fontId="0" fillId="10" borderId="6" xfId="0" applyFill="1" applyBorder="1" applyProtection="1"/>
    <xf numFmtId="0" fontId="0" fillId="10" borderId="38" xfId="0" applyFill="1" applyBorder="1" applyProtection="1"/>
    <xf numFmtId="0" fontId="0" fillId="10" borderId="29" xfId="0" applyFill="1" applyBorder="1" applyProtection="1"/>
    <xf numFmtId="0" fontId="0" fillId="10" borderId="30" xfId="0" applyFill="1" applyBorder="1" applyProtection="1"/>
    <xf numFmtId="0" fontId="0" fillId="10" borderId="31" xfId="0" applyFill="1" applyBorder="1" applyProtection="1"/>
    <xf numFmtId="0" fontId="0" fillId="6" borderId="0" xfId="0" applyFill="1" applyBorder="1" applyProtection="1">
      <protection locked="0"/>
    </xf>
    <xf numFmtId="0" fontId="0" fillId="10" borderId="0" xfId="0" applyFill="1" applyBorder="1" applyProtection="1">
      <protection locked="0"/>
    </xf>
    <xf numFmtId="43" fontId="0" fillId="10" borderId="27" xfId="21" applyFont="1" applyFill="1" applyBorder="1" applyProtection="1"/>
    <xf numFmtId="43" fontId="0" fillId="6" borderId="27" xfId="21" applyFont="1" applyFill="1" applyBorder="1" applyProtection="1"/>
    <xf numFmtId="0" fontId="3" fillId="0" borderId="57" xfId="0" applyFont="1" applyFill="1" applyBorder="1" applyAlignment="1" applyProtection="1">
      <alignment horizontal="center"/>
    </xf>
    <xf numFmtId="0" fontId="26" fillId="0" borderId="0" xfId="15" applyFont="1" applyAlignment="1" applyProtection="1">
      <alignment horizontal="right" vertical="center"/>
    </xf>
    <xf numFmtId="0" fontId="31" fillId="0" borderId="0" xfId="0" applyFont="1" applyBorder="1" applyAlignment="1" applyProtection="1">
      <alignment horizontal="left" vertical="center" wrapText="1" readingOrder="1"/>
    </xf>
    <xf numFmtId="0" fontId="25" fillId="0" borderId="0" xfId="0" applyFont="1" applyBorder="1" applyAlignment="1" applyProtection="1">
      <alignment horizontal="left" vertical="center" wrapText="1" readingOrder="1"/>
    </xf>
    <xf numFmtId="0" fontId="46" fillId="4" borderId="0" xfId="0" applyFont="1" applyFill="1" applyAlignment="1" applyProtection="1">
      <alignment horizontal="left" vertical="top" wrapText="1"/>
    </xf>
    <xf numFmtId="49" fontId="45" fillId="4" borderId="0" xfId="0" applyNumberFormat="1" applyFont="1" applyFill="1" applyBorder="1" applyAlignment="1" applyProtection="1">
      <alignment horizontal="left" vertical="top" wrapText="1"/>
    </xf>
    <xf numFmtId="0" fontId="5" fillId="0" borderId="0" xfId="0" applyFont="1" applyBorder="1" applyAlignment="1" applyProtection="1">
      <alignment wrapText="1"/>
    </xf>
    <xf numFmtId="0" fontId="5" fillId="0" borderId="0" xfId="0" applyFont="1" applyBorder="1" applyAlignment="1" applyProtection="1">
      <alignment horizontal="left" vertical="center" wrapText="1"/>
    </xf>
    <xf numFmtId="0" fontId="40" fillId="0" borderId="0" xfId="0" applyFont="1" applyProtection="1"/>
    <xf numFmtId="0" fontId="46" fillId="0" borderId="0" xfId="0" applyFont="1" applyBorder="1" applyAlignment="1" applyProtection="1">
      <alignment vertical="center" readingOrder="1"/>
    </xf>
    <xf numFmtId="0" fontId="3" fillId="0" borderId="0" xfId="0" applyFont="1" applyAlignment="1" applyProtection="1">
      <alignment horizontal="left" vertical="top"/>
    </xf>
    <xf numFmtId="0" fontId="3" fillId="0" borderId="0" xfId="15" applyFont="1" applyFill="1" applyAlignment="1" applyProtection="1"/>
    <xf numFmtId="0" fontId="58" fillId="4" borderId="0" xfId="0" applyNumberFormat="1" applyFont="1" applyFill="1" applyBorder="1" applyAlignment="1" applyProtection="1">
      <alignment horizontal="left" vertical="top"/>
    </xf>
    <xf numFmtId="0" fontId="5" fillId="0" borderId="0" xfId="0" applyFont="1" applyAlignment="1" applyProtection="1">
      <alignment vertical="top" wrapText="1"/>
    </xf>
    <xf numFmtId="0" fontId="9" fillId="0" borderId="0" xfId="0" applyFont="1" applyAlignment="1">
      <alignment horizontal="left" vertical="top" wrapText="1"/>
    </xf>
    <xf numFmtId="0" fontId="14" fillId="0" borderId="0" xfId="0" applyFont="1" applyFill="1" applyProtection="1"/>
    <xf numFmtId="0" fontId="0" fillId="0" borderId="0" xfId="0" applyFill="1" applyProtection="1"/>
    <xf numFmtId="0" fontId="3" fillId="0" borderId="0" xfId="0" applyFont="1" applyAlignment="1" applyProtection="1">
      <alignment horizontal="right"/>
    </xf>
    <xf numFmtId="0" fontId="9" fillId="0" borderId="0" xfId="0" applyFont="1" applyFill="1" applyAlignment="1">
      <alignment horizontal="left" vertical="center" wrapText="1"/>
    </xf>
    <xf numFmtId="166" fontId="0" fillId="5" borderId="27" xfId="0" applyNumberFormat="1" applyFill="1" applyBorder="1" applyAlignment="1" applyProtection="1"/>
    <xf numFmtId="0" fontId="3" fillId="0" borderId="0" xfId="0" applyFont="1" applyBorder="1" applyAlignment="1" applyProtection="1">
      <alignment vertical="center" readingOrder="1"/>
    </xf>
    <xf numFmtId="0" fontId="56" fillId="0" borderId="0" xfId="0" applyFont="1" applyAlignment="1" applyProtection="1">
      <alignment horizontal="left" vertical="top"/>
    </xf>
    <xf numFmtId="0" fontId="59" fillId="4" borderId="0" xfId="0" applyNumberFormat="1" applyFont="1" applyFill="1" applyBorder="1" applyAlignment="1" applyProtection="1">
      <alignment horizontal="left" vertical="top"/>
    </xf>
    <xf numFmtId="0" fontId="56" fillId="0" borderId="0" xfId="0" applyFont="1" applyProtection="1"/>
    <xf numFmtId="0" fontId="0" fillId="11" borderId="0" xfId="0" applyFill="1" applyProtection="1"/>
    <xf numFmtId="0" fontId="3" fillId="0" borderId="0" xfId="15" applyFont="1" applyFill="1" applyAlignment="1" applyProtection="1">
      <alignment vertical="top"/>
    </xf>
    <xf numFmtId="0" fontId="3" fillId="0" borderId="0" xfId="0" applyFont="1" applyBorder="1" applyAlignment="1" applyProtection="1">
      <alignment vertical="top" wrapText="1"/>
    </xf>
    <xf numFmtId="0" fontId="0" fillId="0" borderId="0" xfId="0" applyAlignment="1" applyProtection="1">
      <alignment vertical="top"/>
    </xf>
    <xf numFmtId="0" fontId="3" fillId="0" borderId="0" xfId="15" applyFill="1" applyAlignment="1" applyProtection="1">
      <alignment vertical="top"/>
    </xf>
    <xf numFmtId="0" fontId="22" fillId="0" borderId="0" xfId="15" applyFont="1" applyFill="1" applyBorder="1" applyAlignment="1" applyProtection="1">
      <alignment vertical="top"/>
    </xf>
    <xf numFmtId="0" fontId="3" fillId="0" borderId="0" xfId="0" applyFont="1" applyAlignment="1" applyProtection="1">
      <alignment vertical="top"/>
    </xf>
    <xf numFmtId="0" fontId="0" fillId="0" borderId="0" xfId="0" applyAlignment="1">
      <alignment vertical="top"/>
    </xf>
    <xf numFmtId="14" fontId="0" fillId="6" borderId="27" xfId="0" applyNumberFormat="1" applyFill="1" applyBorder="1" applyProtection="1">
      <protection locked="0"/>
    </xf>
    <xf numFmtId="14" fontId="3" fillId="0" borderId="0" xfId="15" quotePrefix="1" applyNumberFormat="1" applyFill="1" applyProtection="1"/>
    <xf numFmtId="0" fontId="46" fillId="0" borderId="0" xfId="15" quotePrefix="1" applyFont="1" applyFill="1" applyProtection="1"/>
    <xf numFmtId="44" fontId="3" fillId="12" borderId="27" xfId="20" applyFont="1" applyFill="1" applyBorder="1" applyAlignment="1" applyProtection="1">
      <alignment horizontal="left" vertical="center"/>
    </xf>
    <xf numFmtId="0" fontId="3" fillId="6" borderId="26" xfId="0" applyFont="1" applyFill="1" applyBorder="1" applyAlignment="1" applyProtection="1">
      <alignment horizontal="right"/>
    </xf>
    <xf numFmtId="0" fontId="3" fillId="6" borderId="27" xfId="0" applyFont="1" applyFill="1" applyBorder="1" applyProtection="1">
      <protection locked="0"/>
    </xf>
    <xf numFmtId="3" fontId="0" fillId="5" borderId="27" xfId="0" applyNumberFormat="1" applyFill="1" applyBorder="1" applyAlignment="1" applyProtection="1"/>
    <xf numFmtId="9" fontId="0" fillId="5" borderId="27" xfId="22" applyNumberFormat="1" applyFont="1" applyFill="1" applyBorder="1" applyAlignment="1" applyProtection="1"/>
    <xf numFmtId="0" fontId="3" fillId="0" borderId="0" xfId="0" applyFont="1" applyFill="1" applyAlignment="1">
      <alignment vertical="top"/>
    </xf>
    <xf numFmtId="0" fontId="0" fillId="0" borderId="0" xfId="0" applyFill="1" applyAlignment="1">
      <alignment vertical="top"/>
    </xf>
    <xf numFmtId="0" fontId="5" fillId="0" borderId="0" xfId="0" applyFont="1" applyBorder="1" applyAlignment="1" applyProtection="1">
      <alignment horizontal="left" vertical="center" wrapText="1"/>
    </xf>
    <xf numFmtId="0" fontId="0" fillId="0" borderId="0" xfId="0" applyBorder="1" applyAlignment="1" applyProtection="1">
      <alignment wrapText="1"/>
    </xf>
    <xf numFmtId="14" fontId="3" fillId="5" borderId="1" xfId="15" applyNumberFormat="1" applyFont="1" applyFill="1" applyBorder="1" applyAlignment="1" applyProtection="1">
      <alignment horizontal="left" vertical="center"/>
      <protection locked="0"/>
    </xf>
    <xf numFmtId="0" fontId="0" fillId="0" borderId="63" xfId="0" applyBorder="1" applyProtection="1"/>
    <xf numFmtId="0" fontId="3" fillId="0" borderId="19" xfId="0" applyFont="1" applyBorder="1" applyProtection="1"/>
    <xf numFmtId="0" fontId="0" fillId="0" borderId="17" xfId="0" applyBorder="1" applyProtection="1"/>
    <xf numFmtId="0" fontId="0" fillId="0" borderId="18" xfId="0" applyBorder="1" applyProtection="1"/>
    <xf numFmtId="0" fontId="2" fillId="0" borderId="20" xfId="0" applyFont="1" applyBorder="1" applyProtection="1"/>
    <xf numFmtId="0" fontId="0" fillId="3" borderId="3" xfId="0" applyFill="1" applyBorder="1" applyProtection="1"/>
    <xf numFmtId="0" fontId="0" fillId="3" borderId="16" xfId="0" applyFill="1" applyBorder="1" applyProtection="1"/>
    <xf numFmtId="14" fontId="3" fillId="0" borderId="0" xfId="0" applyNumberFormat="1" applyFont="1" applyBorder="1" applyProtection="1"/>
    <xf numFmtId="0" fontId="13" fillId="0" borderId="0" xfId="15" applyFont="1" applyFill="1" applyBorder="1" applyAlignment="1" applyProtection="1">
      <alignment horizontal="left"/>
    </xf>
    <xf numFmtId="14" fontId="3" fillId="5" borderId="17" xfId="15" applyNumberFormat="1" applyFont="1" applyFill="1" applyBorder="1" applyAlignment="1" applyProtection="1">
      <alignment horizontal="left" vertical="center"/>
      <protection locked="0"/>
    </xf>
    <xf numFmtId="0" fontId="3" fillId="0" borderId="16" xfId="15" applyFont="1" applyFill="1" applyBorder="1" applyAlignment="1" applyProtection="1">
      <alignment horizontal="left" vertical="center"/>
    </xf>
    <xf numFmtId="0" fontId="3" fillId="0" borderId="0" xfId="15" applyFill="1" applyBorder="1" applyAlignment="1" applyProtection="1">
      <alignment horizontal="centerContinuous" vertical="center"/>
    </xf>
    <xf numFmtId="0" fontId="3" fillId="0" borderId="0" xfId="15" applyFill="1" applyAlignment="1" applyProtection="1">
      <alignment vertical="center"/>
    </xf>
    <xf numFmtId="0" fontId="3" fillId="0" borderId="63" xfId="15" applyFont="1" applyFill="1" applyBorder="1" applyAlignment="1" applyProtection="1">
      <alignment horizontal="right" vertical="center"/>
    </xf>
    <xf numFmtId="0" fontId="3" fillId="0" borderId="0" xfId="0" applyFont="1" applyAlignment="1" applyProtection="1">
      <alignment horizontal="right" vertical="center"/>
    </xf>
    <xf numFmtId="0" fontId="3" fillId="0" borderId="20" xfId="15" applyFont="1" applyFill="1" applyBorder="1" applyAlignment="1" applyProtection="1">
      <alignment horizontal="right" vertical="center"/>
    </xf>
    <xf numFmtId="0" fontId="3" fillId="0" borderId="0" xfId="15" applyFont="1" applyFill="1" applyBorder="1" applyAlignment="1" applyProtection="1">
      <alignment horizontal="right" vertical="center"/>
    </xf>
    <xf numFmtId="0" fontId="3" fillId="0" borderId="2" xfId="15" applyFont="1" applyFill="1" applyBorder="1" applyAlignment="1" applyProtection="1">
      <alignment horizontal="right" vertical="center"/>
    </xf>
    <xf numFmtId="44" fontId="3" fillId="12" borderId="27" xfId="20" applyFont="1" applyFill="1" applyBorder="1" applyProtection="1"/>
    <xf numFmtId="0" fontId="3" fillId="6" borderId="0" xfId="0" quotePrefix="1" applyFont="1" applyFill="1" applyBorder="1" applyProtection="1"/>
    <xf numFmtId="0" fontId="3" fillId="0" borderId="0" xfId="0" applyFont="1" applyFill="1" applyBorder="1" applyAlignment="1" applyProtection="1">
      <alignment horizontal="right"/>
    </xf>
    <xf numFmtId="0" fontId="0" fillId="0" borderId="0" xfId="0" applyFill="1" applyBorder="1" applyProtection="1"/>
    <xf numFmtId="0" fontId="0" fillId="0" borderId="19" xfId="0" applyBorder="1" applyProtection="1"/>
    <xf numFmtId="0" fontId="0" fillId="0" borderId="27" xfId="0" applyBorder="1" applyProtection="1"/>
    <xf numFmtId="0" fontId="0" fillId="5" borderId="27" xfId="0" quotePrefix="1" applyFill="1" applyBorder="1" applyAlignment="1" applyProtection="1">
      <protection locked="0"/>
    </xf>
    <xf numFmtId="168" fontId="0" fillId="0" borderId="0" xfId="21" applyNumberFormat="1" applyFont="1" applyProtection="1"/>
    <xf numFmtId="165" fontId="11" fillId="5" borderId="27" xfId="20" applyNumberFormat="1" applyFont="1" applyFill="1" applyBorder="1" applyProtection="1"/>
    <xf numFmtId="9" fontId="0" fillId="5" borderId="27" xfId="22" quotePrefix="1" applyNumberFormat="1" applyFont="1" applyFill="1" applyBorder="1" applyAlignment="1" applyProtection="1"/>
    <xf numFmtId="165" fontId="3" fillId="5" borderId="27" xfId="20" quotePrefix="1" applyNumberFormat="1" applyFont="1" applyFill="1" applyBorder="1" applyProtection="1"/>
    <xf numFmtId="0" fontId="3" fillId="0" borderId="27" xfId="0" quotePrefix="1" applyFont="1" applyBorder="1" applyProtection="1"/>
    <xf numFmtId="0" fontId="3" fillId="0" borderId="0" xfId="0" quotePrefix="1" applyFont="1" applyProtection="1"/>
    <xf numFmtId="0" fontId="3" fillId="10" borderId="0" xfId="0" applyFont="1" applyFill="1" applyBorder="1" applyAlignment="1" applyProtection="1">
      <alignment horizontal="right"/>
    </xf>
    <xf numFmtId="0" fontId="34" fillId="0" borderId="0" xfId="0" applyFont="1" applyAlignment="1">
      <alignment horizontal="left" vertical="center"/>
    </xf>
    <xf numFmtId="0" fontId="60" fillId="0" borderId="0" xfId="0" applyFont="1" applyAlignment="1">
      <alignment horizontal="left" vertical="center"/>
    </xf>
    <xf numFmtId="14" fontId="0" fillId="0" borderId="0" xfId="0" applyNumberFormat="1"/>
    <xf numFmtId="14" fontId="0" fillId="0" borderId="16" xfId="0" applyNumberFormat="1" applyBorder="1"/>
    <xf numFmtId="14" fontId="3" fillId="0" borderId="0" xfId="0" applyNumberFormat="1" applyFont="1"/>
    <xf numFmtId="0" fontId="13" fillId="3" borderId="0" xfId="0" applyFont="1" applyFill="1" applyAlignment="1" applyProtection="1">
      <alignment horizontal="center"/>
    </xf>
    <xf numFmtId="0" fontId="3" fillId="0" borderId="0" xfId="0" applyFont="1" applyAlignment="1" applyProtection="1">
      <alignment vertical="center" wrapText="1"/>
    </xf>
    <xf numFmtId="0" fontId="3" fillId="0" borderId="0" xfId="0" applyFont="1" applyBorder="1" applyAlignment="1" applyProtection="1">
      <alignment vertical="top" wrapText="1"/>
    </xf>
    <xf numFmtId="0" fontId="3" fillId="0" borderId="0" xfId="0" applyFont="1" applyFill="1" applyAlignment="1">
      <alignment vertical="top"/>
    </xf>
    <xf numFmtId="0" fontId="0" fillId="0" borderId="0" xfId="0" applyFill="1" applyAlignment="1">
      <alignment vertical="top"/>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vertical="center"/>
    </xf>
    <xf numFmtId="0" fontId="3" fillId="0" borderId="2" xfId="0" applyFont="1" applyBorder="1" applyAlignment="1" applyProtection="1">
      <alignment horizontal="left" vertical="top" wrapText="1"/>
    </xf>
    <xf numFmtId="0" fontId="3" fillId="0" borderId="0" xfId="0" applyFont="1" applyAlignment="1" applyProtection="1">
      <alignment vertical="top" wrapText="1"/>
    </xf>
    <xf numFmtId="0" fontId="3" fillId="0" borderId="27" xfId="15" applyFill="1" applyBorder="1" applyAlignment="1" applyProtection="1">
      <alignment horizontal="left" vertical="top"/>
      <protection locked="0"/>
    </xf>
    <xf numFmtId="0" fontId="3" fillId="5" borderId="48" xfId="15" applyFont="1" applyFill="1" applyBorder="1" applyAlignment="1" applyProtection="1">
      <alignment horizontal="left" vertical="center"/>
      <protection locked="0"/>
    </xf>
    <xf numFmtId="0" fontId="3" fillId="5" borderId="49" xfId="15" applyFont="1" applyFill="1" applyBorder="1" applyAlignment="1" applyProtection="1">
      <alignment horizontal="left" vertical="center"/>
      <protection locked="0"/>
    </xf>
    <xf numFmtId="0" fontId="3" fillId="0" borderId="51" xfId="15" applyFont="1" applyFill="1" applyBorder="1" applyAlignment="1" applyProtection="1">
      <alignment horizontal="left" vertical="top" wrapText="1"/>
    </xf>
    <xf numFmtId="0" fontId="3" fillId="0" borderId="51" xfId="15" applyFont="1" applyFill="1" applyBorder="1" applyAlignment="1" applyProtection="1">
      <alignment horizontal="left" vertical="top"/>
    </xf>
    <xf numFmtId="0" fontId="3" fillId="0" borderId="66" xfId="15" applyFont="1" applyFill="1" applyBorder="1" applyAlignment="1" applyProtection="1">
      <alignment horizontal="left" vertical="top"/>
    </xf>
    <xf numFmtId="0" fontId="32" fillId="0" borderId="0" xfId="15" applyFont="1" applyAlignment="1" applyProtection="1">
      <alignment horizontal="left" vertical="center" wrapText="1"/>
    </xf>
    <xf numFmtId="0" fontId="3" fillId="7" borderId="53" xfId="0" applyFont="1" applyFill="1" applyBorder="1" applyAlignment="1" applyProtection="1">
      <alignment horizontal="left" vertical="center"/>
      <protection locked="0"/>
    </xf>
    <xf numFmtId="0" fontId="41" fillId="0" borderId="53" xfId="0" applyFont="1" applyBorder="1" applyProtection="1">
      <protection locked="0"/>
    </xf>
    <xf numFmtId="0" fontId="41" fillId="0" borderId="54" xfId="0" applyFont="1" applyBorder="1" applyProtection="1">
      <protection locked="0"/>
    </xf>
    <xf numFmtId="0" fontId="3" fillId="5" borderId="46" xfId="15" applyFont="1" applyFill="1" applyBorder="1" applyAlignment="1" applyProtection="1">
      <alignment horizontal="left" vertical="center"/>
      <protection locked="0"/>
    </xf>
    <xf numFmtId="0" fontId="3" fillId="5" borderId="47" xfId="15" applyFont="1" applyFill="1" applyBorder="1" applyAlignment="1" applyProtection="1">
      <alignment horizontal="left" vertical="center"/>
      <protection locked="0"/>
    </xf>
    <xf numFmtId="0" fontId="3" fillId="0" borderId="15" xfId="15" applyFont="1" applyFill="1" applyBorder="1" applyAlignment="1" applyProtection="1">
      <alignment horizontal="left" vertical="center"/>
    </xf>
    <xf numFmtId="0" fontId="3" fillId="0" borderId="46" xfId="15" applyFont="1" applyFill="1" applyBorder="1" applyAlignment="1" applyProtection="1">
      <alignment horizontal="left" vertical="center"/>
    </xf>
    <xf numFmtId="0" fontId="3" fillId="5" borderId="62" xfId="15" applyFont="1" applyFill="1" applyBorder="1" applyAlignment="1" applyProtection="1">
      <alignment horizontal="center" vertical="center"/>
      <protection locked="0"/>
    </xf>
    <xf numFmtId="0" fontId="3" fillId="5" borderId="14" xfId="15" applyFont="1" applyFill="1" applyBorder="1" applyAlignment="1" applyProtection="1">
      <alignment horizontal="center" vertical="center"/>
      <protection locked="0"/>
    </xf>
    <xf numFmtId="0" fontId="3" fillId="5" borderId="13" xfId="15" applyFont="1" applyFill="1" applyBorder="1" applyAlignment="1" applyProtection="1">
      <alignment horizontal="center" vertical="center"/>
      <protection locked="0"/>
    </xf>
    <xf numFmtId="0" fontId="41" fillId="5" borderId="48" xfId="0" applyFont="1" applyFill="1" applyBorder="1" applyAlignment="1" applyProtection="1">
      <alignment horizontal="left"/>
      <protection locked="0"/>
    </xf>
    <xf numFmtId="0" fontId="41" fillId="5" borderId="49" xfId="0" applyFont="1" applyFill="1" applyBorder="1" applyAlignment="1" applyProtection="1">
      <alignment horizontal="left"/>
      <protection locked="0"/>
    </xf>
    <xf numFmtId="0" fontId="3" fillId="0" borderId="20" xfId="15" applyFont="1" applyFill="1" applyBorder="1" applyAlignment="1" applyProtection="1">
      <alignment horizontal="left" vertical="center" wrapText="1"/>
    </xf>
    <xf numFmtId="0" fontId="3" fillId="0" borderId="2" xfId="15" applyFont="1" applyFill="1" applyBorder="1" applyAlignment="1" applyProtection="1">
      <alignment horizontal="left" vertical="center" wrapText="1"/>
    </xf>
    <xf numFmtId="0" fontId="3" fillId="5" borderId="1" xfId="15" applyFont="1" applyFill="1" applyBorder="1" applyAlignment="1" applyProtection="1">
      <alignment horizontal="left" vertical="center"/>
      <protection locked="0"/>
    </xf>
    <xf numFmtId="0" fontId="3" fillId="5" borderId="10" xfId="15" applyFont="1" applyFill="1" applyBorder="1" applyAlignment="1" applyProtection="1">
      <alignment horizontal="left" vertical="center"/>
      <protection locked="0"/>
    </xf>
    <xf numFmtId="0" fontId="3" fillId="3" borderId="9" xfId="15" applyFont="1" applyFill="1" applyBorder="1" applyAlignment="1" applyProtection="1">
      <alignment horizontal="left" vertical="center"/>
    </xf>
    <xf numFmtId="0" fontId="3" fillId="3" borderId="1" xfId="15" applyFont="1" applyFill="1" applyBorder="1" applyAlignment="1" applyProtection="1">
      <alignment horizontal="left" vertical="center"/>
    </xf>
    <xf numFmtId="0" fontId="3" fillId="5" borderId="62" xfId="15" applyFont="1" applyFill="1" applyBorder="1" applyAlignment="1" applyProtection="1">
      <alignment horizontal="left" vertical="center"/>
      <protection locked="0"/>
    </xf>
    <xf numFmtId="0" fontId="3" fillId="5" borderId="14" xfId="15" applyFont="1" applyFill="1" applyBorder="1" applyAlignment="1" applyProtection="1">
      <alignment horizontal="left" vertical="center"/>
      <protection locked="0"/>
    </xf>
    <xf numFmtId="0" fontId="3" fillId="5" borderId="64" xfId="15" applyFont="1" applyFill="1" applyBorder="1" applyAlignment="1" applyProtection="1">
      <alignment horizontal="left" vertical="center"/>
      <protection locked="0"/>
    </xf>
    <xf numFmtId="0" fontId="3" fillId="5" borderId="65" xfId="15" applyFont="1" applyFill="1" applyBorder="1" applyAlignment="1" applyProtection="1">
      <alignment horizontal="left" vertical="center"/>
      <protection locked="0"/>
    </xf>
    <xf numFmtId="0" fontId="3" fillId="5" borderId="59" xfId="15" applyFont="1" applyFill="1" applyBorder="1" applyAlignment="1" applyProtection="1">
      <alignment horizontal="center" vertical="center"/>
      <protection locked="0"/>
    </xf>
    <xf numFmtId="0" fontId="3" fillId="5" borderId="60" xfId="15" applyFont="1" applyFill="1" applyBorder="1" applyAlignment="1" applyProtection="1">
      <alignment horizontal="center" vertical="center"/>
      <protection locked="0"/>
    </xf>
    <xf numFmtId="0" fontId="3" fillId="5" borderId="61" xfId="15" applyFont="1" applyFill="1" applyBorder="1" applyAlignment="1" applyProtection="1">
      <alignment horizontal="center" vertical="center"/>
      <protection locked="0"/>
    </xf>
    <xf numFmtId="0" fontId="9" fillId="0" borderId="2" xfId="15" applyFont="1" applyFill="1" applyBorder="1" applyAlignment="1" applyProtection="1">
      <alignment horizontal="center" vertical="center" wrapText="1"/>
    </xf>
    <xf numFmtId="0" fontId="9" fillId="0" borderId="0" xfId="15" applyFont="1" applyFill="1" applyBorder="1" applyAlignment="1" applyProtection="1">
      <alignment horizontal="center" vertical="center" wrapText="1"/>
    </xf>
    <xf numFmtId="0" fontId="3" fillId="5" borderId="13" xfId="15" applyFont="1" applyFill="1" applyBorder="1" applyAlignment="1" applyProtection="1">
      <alignment horizontal="left" vertical="center"/>
      <protection locked="0"/>
    </xf>
    <xf numFmtId="0" fontId="3" fillId="5" borderId="14" xfId="15" applyFont="1" applyFill="1" applyBorder="1" applyProtection="1">
      <protection locked="0"/>
    </xf>
    <xf numFmtId="0" fontId="3" fillId="5" borderId="13" xfId="15" applyFont="1" applyFill="1" applyBorder="1" applyProtection="1">
      <protection locked="0"/>
    </xf>
    <xf numFmtId="0" fontId="7" fillId="7" borderId="46" xfId="9" applyFill="1" applyBorder="1" applyAlignment="1" applyProtection="1">
      <alignment horizontal="left" vertical="center"/>
      <protection locked="0"/>
    </xf>
    <xf numFmtId="0" fontId="41" fillId="0" borderId="46" xfId="0" applyFont="1" applyBorder="1" applyProtection="1">
      <protection locked="0"/>
    </xf>
    <xf numFmtId="0" fontId="41" fillId="0" borderId="47" xfId="0" applyFont="1" applyBorder="1" applyProtection="1">
      <protection locked="0"/>
    </xf>
    <xf numFmtId="0" fontId="3" fillId="0" borderId="9" xfId="15" applyFont="1" applyFill="1" applyBorder="1" applyAlignment="1" applyProtection="1">
      <alignment horizontal="left" vertical="center"/>
    </xf>
    <xf numFmtId="0" fontId="3" fillId="0" borderId="1" xfId="15" applyFont="1" applyFill="1" applyBorder="1" applyAlignment="1" applyProtection="1">
      <alignment horizontal="left" vertical="center"/>
    </xf>
    <xf numFmtId="0" fontId="3" fillId="5" borderId="1" xfId="9" applyFont="1" applyFill="1" applyBorder="1" applyAlignment="1" applyProtection="1">
      <alignment horizontal="left" vertical="center"/>
      <protection locked="0"/>
    </xf>
    <xf numFmtId="0" fontId="3" fillId="5" borderId="10" xfId="9" applyFont="1" applyFill="1" applyBorder="1" applyAlignment="1" applyProtection="1">
      <alignment horizontal="left" vertical="center"/>
      <protection locked="0"/>
    </xf>
    <xf numFmtId="0" fontId="3" fillId="5" borderId="14" xfId="15" applyFont="1" applyFill="1" applyBorder="1" applyAlignment="1" applyProtection="1">
      <alignment horizontal="left"/>
      <protection locked="0"/>
    </xf>
    <xf numFmtId="0" fontId="3" fillId="5" borderId="64" xfId="15" applyFont="1" applyFill="1" applyBorder="1" applyAlignment="1" applyProtection="1">
      <alignment horizontal="left"/>
      <protection locked="0"/>
    </xf>
    <xf numFmtId="0" fontId="3" fillId="5" borderId="62" xfId="15" applyFont="1" applyFill="1" applyBorder="1" applyAlignment="1" applyProtection="1">
      <alignment horizontal="left"/>
      <protection locked="0"/>
    </xf>
    <xf numFmtId="0" fontId="3" fillId="5" borderId="13" xfId="15" applyFont="1" applyFill="1" applyBorder="1" applyAlignment="1" applyProtection="1">
      <alignment horizontal="left"/>
      <protection locked="0"/>
    </xf>
    <xf numFmtId="0" fontId="6" fillId="0" borderId="0" xfId="0" applyFont="1" applyAlignment="1" applyProtection="1">
      <alignment vertical="center" wrapText="1"/>
    </xf>
    <xf numFmtId="14" fontId="3" fillId="5" borderId="1" xfId="15" applyNumberFormat="1" applyFont="1" applyFill="1" applyBorder="1" applyAlignment="1" applyProtection="1">
      <alignment horizontal="left" vertical="center"/>
      <protection locked="0"/>
    </xf>
    <xf numFmtId="14" fontId="3" fillId="5" borderId="10" xfId="15" applyNumberFormat="1" applyFont="1" applyFill="1" applyBorder="1" applyAlignment="1" applyProtection="1">
      <alignment horizontal="left" vertical="center"/>
      <protection locked="0"/>
    </xf>
    <xf numFmtId="0" fontId="3" fillId="0" borderId="0" xfId="15" applyFont="1" applyFill="1" applyAlignment="1" applyProtection="1">
      <alignment horizontal="left" vertical="center" wrapText="1"/>
    </xf>
    <xf numFmtId="3" fontId="3" fillId="8" borderId="17" xfId="0" applyNumberFormat="1" applyFont="1" applyFill="1" applyBorder="1" applyAlignment="1" applyProtection="1">
      <alignment horizontal="left" vertical="center"/>
    </xf>
    <xf numFmtId="0" fontId="3" fillId="4" borderId="17" xfId="0" applyFont="1" applyFill="1" applyBorder="1" applyProtection="1"/>
    <xf numFmtId="0" fontId="5" fillId="0" borderId="0" xfId="0" applyFont="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left" wrapText="1"/>
    </xf>
    <xf numFmtId="0" fontId="0" fillId="0" borderId="0" xfId="0" applyBorder="1" applyAlignment="1" applyProtection="1">
      <alignment horizontal="left" wrapText="1"/>
    </xf>
    <xf numFmtId="167" fontId="5" fillId="5" borderId="17" xfId="15" applyNumberFormat="1" applyFont="1" applyFill="1" applyBorder="1" applyAlignment="1" applyProtection="1">
      <alignment horizontal="left" vertical="center"/>
      <protection locked="0"/>
    </xf>
    <xf numFmtId="167" fontId="5" fillId="5" borderId="17" xfId="0" applyNumberFormat="1" applyFont="1" applyFill="1" applyBorder="1" applyAlignment="1" applyProtection="1">
      <alignment horizontal="left" vertical="center"/>
      <protection locked="0"/>
    </xf>
    <xf numFmtId="0" fontId="5" fillId="0" borderId="0" xfId="0" applyFont="1" applyAlignment="1" applyProtection="1">
      <alignment horizontal="left" vertical="top"/>
    </xf>
    <xf numFmtId="0" fontId="5" fillId="0" borderId="0" xfId="0" applyFont="1" applyAlignment="1" applyProtection="1">
      <alignment vertical="top" wrapText="1"/>
    </xf>
    <xf numFmtId="0" fontId="5" fillId="0" borderId="0" xfId="0" applyFont="1" applyBorder="1" applyAlignment="1" applyProtection="1">
      <alignment wrapText="1"/>
    </xf>
    <xf numFmtId="0" fontId="5" fillId="0" borderId="0" xfId="0" applyFont="1" applyBorder="1" applyAlignment="1" applyProtection="1">
      <alignment vertical="center" wrapText="1"/>
    </xf>
    <xf numFmtId="0" fontId="18" fillId="0" borderId="0" xfId="0" applyFont="1" applyBorder="1" applyAlignment="1" applyProtection="1">
      <alignment wrapText="1"/>
    </xf>
    <xf numFmtId="0" fontId="0" fillId="0" borderId="0" xfId="0" applyBorder="1" applyAlignment="1" applyProtection="1">
      <alignment wrapText="1"/>
    </xf>
    <xf numFmtId="0" fontId="5" fillId="0" borderId="0" xfId="0" applyFont="1" applyAlignment="1" applyProtection="1">
      <alignment wrapText="1"/>
    </xf>
    <xf numFmtId="0" fontId="5" fillId="0" borderId="0" xfId="0" applyFont="1" applyAlignment="1" applyProtection="1"/>
    <xf numFmtId="0" fontId="5" fillId="0" borderId="0" xfId="0" applyFont="1" applyBorder="1" applyAlignment="1" applyProtection="1">
      <alignment horizontal="right" wrapText="1"/>
    </xf>
    <xf numFmtId="0" fontId="11" fillId="0" borderId="0" xfId="0" applyFont="1" applyBorder="1" applyAlignment="1" applyProtection="1">
      <alignment horizontal="left" wrapText="1"/>
    </xf>
    <xf numFmtId="0" fontId="11" fillId="0" borderId="0" xfId="0" applyFont="1" applyAlignment="1" applyProtection="1">
      <alignment horizontal="left"/>
    </xf>
    <xf numFmtId="0" fontId="5" fillId="4" borderId="0" xfId="0" applyNumberFormat="1" applyFont="1" applyFill="1" applyBorder="1" applyAlignment="1" applyProtection="1">
      <alignment horizontal="left" vertical="top" wrapText="1"/>
    </xf>
    <xf numFmtId="0" fontId="0" fillId="0" borderId="0" xfId="0" applyBorder="1" applyAlignment="1" applyProtection="1">
      <alignment horizontal="right" wrapText="1"/>
    </xf>
    <xf numFmtId="0" fontId="3" fillId="0" borderId="0" xfId="0" applyFont="1" applyBorder="1" applyAlignment="1">
      <alignment horizontal="left" wrapText="1"/>
    </xf>
    <xf numFmtId="0" fontId="33" fillId="0" borderId="0" xfId="0" applyFont="1" applyAlignment="1" applyProtection="1">
      <alignment horizontal="left"/>
    </xf>
    <xf numFmtId="0" fontId="3" fillId="6" borderId="38" xfId="0" quotePrefix="1" applyFont="1" applyFill="1" applyBorder="1" applyProtection="1"/>
  </cellXfs>
  <cellStyles count="23">
    <cellStyle name="Comma" xfId="21" builtinId="3"/>
    <cellStyle name="Comma 2" xfId="1" xr:uid="{00000000-0005-0000-0000-000000000000}"/>
    <cellStyle name="Comma 2 2" xfId="2" xr:uid="{00000000-0005-0000-0000-000001000000}"/>
    <cellStyle name="Comma 3" xfId="3" xr:uid="{00000000-0005-0000-0000-000002000000}"/>
    <cellStyle name="Currency" xfId="20" builtinId="4"/>
    <cellStyle name="Currency 3" xfId="4" xr:uid="{00000000-0005-0000-0000-000003000000}"/>
    <cellStyle name="Currency 4" xfId="5" xr:uid="{00000000-0005-0000-0000-000004000000}"/>
    <cellStyle name="Date/Time" xfId="6" xr:uid="{00000000-0005-0000-0000-000005000000}"/>
    <cellStyle name="Decimal" xfId="7" xr:uid="{00000000-0005-0000-0000-000006000000}"/>
    <cellStyle name="Heading" xfId="8" xr:uid="{00000000-0005-0000-0000-000007000000}"/>
    <cellStyle name="Hyperlink" xfId="9" builtinId="8"/>
    <cellStyle name="Hyperlink 2" xfId="10" xr:uid="{00000000-0005-0000-0000-000009000000}"/>
    <cellStyle name="Hyperlink 3" xfId="11" xr:uid="{00000000-0005-0000-0000-00000A000000}"/>
    <cellStyle name="Hyperlink 4" xfId="12" xr:uid="{00000000-0005-0000-0000-00000B000000}"/>
    <cellStyle name="Integer" xfId="13" xr:uid="{00000000-0005-0000-0000-00000C000000}"/>
    <cellStyle name="no dec" xfId="14" xr:uid="{00000000-0005-0000-0000-00000D000000}"/>
    <cellStyle name="Normal" xfId="0" builtinId="0"/>
    <cellStyle name="Normal 2" xfId="15" xr:uid="{00000000-0005-0000-0000-00000F000000}"/>
    <cellStyle name="Normal 2 2" xfId="16" xr:uid="{00000000-0005-0000-0000-000010000000}"/>
    <cellStyle name="Normal 3" xfId="17" xr:uid="{00000000-0005-0000-0000-000011000000}"/>
    <cellStyle name="Normal 4" xfId="19" xr:uid="{9C15873A-A678-42B7-AC03-43D917A50A7F}"/>
    <cellStyle name="Percent" xfId="22" builtinId="5"/>
    <cellStyle name="Percent 2" xfId="18" xr:uid="{00000000-0005-0000-0000-000012000000}"/>
  </cellStyles>
  <dxfs count="32">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10"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B$1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B$19"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EF!"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fmlaLink="#REF!"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REF!"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B$14"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fmlaLink="#REF!"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B$18"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B$12"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B$12"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B$13"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B$12"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B$19"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REF!"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Rules, Terms &amp; Condition'!A1"/></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1190625</xdr:colOff>
      <xdr:row>0</xdr:row>
      <xdr:rowOff>123825</xdr:rowOff>
    </xdr:from>
    <xdr:to>
      <xdr:col>7</xdr:col>
      <xdr:colOff>962024</xdr:colOff>
      <xdr:row>3</xdr:row>
      <xdr:rowOff>104775</xdr:rowOff>
    </xdr:to>
    <xdr:pic>
      <xdr:nvPicPr>
        <xdr:cNvPr id="3" name="Picture 2" descr="FC Utilities logo 2008 two colo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123825"/>
          <a:ext cx="2047874"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371475</xdr:colOff>
      <xdr:row>6</xdr:row>
      <xdr:rowOff>200025</xdr:rowOff>
    </xdr:from>
    <xdr:to>
      <xdr:col>10</xdr:col>
      <xdr:colOff>33262</xdr:colOff>
      <xdr:row>8</xdr:row>
      <xdr:rowOff>15547</xdr:rowOff>
    </xdr:to>
    <xdr:sp macro="" textlink="">
      <xdr:nvSpPr>
        <xdr:cNvPr id="5" name="Snip and Round Single Corner Rectangle 4">
          <a:extLst>
            <a:ext uri="{FF2B5EF4-FFF2-40B4-BE49-F238E27FC236}">
              <a16:creationId xmlns:a16="http://schemas.microsoft.com/office/drawing/2014/main" id="{00000000-0008-0000-0000-000005000000}"/>
            </a:ext>
          </a:extLst>
        </xdr:cNvPr>
        <xdr:cNvSpPr/>
      </xdr:nvSpPr>
      <xdr:spPr>
        <a:xfrm>
          <a:off x="371475" y="1590675"/>
          <a:ext cx="12053812" cy="234622"/>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1400" b="0">
              <a:solidFill>
                <a:schemeClr val="bg1"/>
              </a:solidFill>
              <a:latin typeface="+mn-lt"/>
              <a:cs typeface="Segoe UI" pitchFamily="34" charset="0"/>
            </a:rPr>
            <a:t>Interconnection Application Required Documentation</a:t>
          </a: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9</xdr:row>
          <xdr:rowOff>38100</xdr:rowOff>
        </xdr:from>
        <xdr:to>
          <xdr:col>2</xdr:col>
          <xdr:colOff>0</xdr:colOff>
          <xdr:row>9</xdr:row>
          <xdr:rowOff>180975</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00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xdr:row>
          <xdr:rowOff>38100</xdr:rowOff>
        </xdr:from>
        <xdr:to>
          <xdr:col>2</xdr:col>
          <xdr:colOff>0</xdr:colOff>
          <xdr:row>9</xdr:row>
          <xdr:rowOff>180975</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00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xdr:row>
          <xdr:rowOff>38100</xdr:rowOff>
        </xdr:from>
        <xdr:to>
          <xdr:col>2</xdr:col>
          <xdr:colOff>0</xdr:colOff>
          <xdr:row>10</xdr:row>
          <xdr:rowOff>180975</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00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xdr:row>
          <xdr:rowOff>38100</xdr:rowOff>
        </xdr:from>
        <xdr:to>
          <xdr:col>2</xdr:col>
          <xdr:colOff>0</xdr:colOff>
          <xdr:row>10</xdr:row>
          <xdr:rowOff>180975</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00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38100</xdr:rowOff>
        </xdr:from>
        <xdr:to>
          <xdr:col>2</xdr:col>
          <xdr:colOff>0</xdr:colOff>
          <xdr:row>11</xdr:row>
          <xdr:rowOff>180975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0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38100</xdr:rowOff>
        </xdr:from>
        <xdr:to>
          <xdr:col>2</xdr:col>
          <xdr:colOff>0</xdr:colOff>
          <xdr:row>18</xdr:row>
          <xdr:rowOff>180975</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000-00000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38100</xdr:rowOff>
        </xdr:from>
        <xdr:to>
          <xdr:col>2</xdr:col>
          <xdr:colOff>0</xdr:colOff>
          <xdr:row>18</xdr:row>
          <xdr:rowOff>180975</xdr:rowOff>
        </xdr:to>
        <xdr:sp macro="" textlink="">
          <xdr:nvSpPr>
            <xdr:cNvPr id="141324" name="Check Box 12" hidden="1">
              <a:extLst>
                <a:ext uri="{63B3BB69-23CF-44E3-9099-C40C66FF867C}">
                  <a14:compatExt spid="_x0000_s141324"/>
                </a:ext>
                <a:ext uri="{FF2B5EF4-FFF2-40B4-BE49-F238E27FC236}">
                  <a16:creationId xmlns:a16="http://schemas.microsoft.com/office/drawing/2014/main" id="{00000000-0008-0000-0000-00000C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0</xdr:rowOff>
        </xdr:from>
        <xdr:to>
          <xdr:col>2</xdr:col>
          <xdr:colOff>0</xdr:colOff>
          <xdr:row>23</xdr:row>
          <xdr:rowOff>142875</xdr:rowOff>
        </xdr:to>
        <xdr:sp macro="" textlink="">
          <xdr:nvSpPr>
            <xdr:cNvPr id="141329" name="Check Box 17" hidden="1">
              <a:extLst>
                <a:ext uri="{63B3BB69-23CF-44E3-9099-C40C66FF867C}">
                  <a14:compatExt spid="_x0000_s141329"/>
                </a:ext>
                <a:ext uri="{FF2B5EF4-FFF2-40B4-BE49-F238E27FC236}">
                  <a16:creationId xmlns:a16="http://schemas.microsoft.com/office/drawing/2014/main" id="{00000000-0008-0000-0000-00001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0</xdr:rowOff>
        </xdr:from>
        <xdr:to>
          <xdr:col>2</xdr:col>
          <xdr:colOff>0</xdr:colOff>
          <xdr:row>23</xdr:row>
          <xdr:rowOff>142875</xdr:rowOff>
        </xdr:to>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0000-00001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0</xdr:rowOff>
        </xdr:from>
        <xdr:to>
          <xdr:col>2</xdr:col>
          <xdr:colOff>0</xdr:colOff>
          <xdr:row>23</xdr:row>
          <xdr:rowOff>142875</xdr:rowOff>
        </xdr:to>
        <xdr:sp macro="" textlink="">
          <xdr:nvSpPr>
            <xdr:cNvPr id="141335" name="Check Box 23" hidden="1">
              <a:extLst>
                <a:ext uri="{63B3BB69-23CF-44E3-9099-C40C66FF867C}">
                  <a14:compatExt spid="_x0000_s141335"/>
                </a:ext>
                <a:ext uri="{FF2B5EF4-FFF2-40B4-BE49-F238E27FC236}">
                  <a16:creationId xmlns:a16="http://schemas.microsoft.com/office/drawing/2014/main" id="{00000000-0008-0000-0000-00001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0</xdr:rowOff>
        </xdr:from>
        <xdr:to>
          <xdr:col>2</xdr:col>
          <xdr:colOff>0</xdr:colOff>
          <xdr:row>23</xdr:row>
          <xdr:rowOff>142875</xdr:rowOff>
        </xdr:to>
        <xdr:sp macro="" textlink="">
          <xdr:nvSpPr>
            <xdr:cNvPr id="141336" name="Check Box 24" hidden="1">
              <a:extLst>
                <a:ext uri="{63B3BB69-23CF-44E3-9099-C40C66FF867C}">
                  <a14:compatExt spid="_x0000_s141336"/>
                </a:ext>
                <a:ext uri="{FF2B5EF4-FFF2-40B4-BE49-F238E27FC236}">
                  <a16:creationId xmlns:a16="http://schemas.microsoft.com/office/drawing/2014/main" id="{00000000-0008-0000-0000-00001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0</xdr:rowOff>
        </xdr:from>
        <xdr:to>
          <xdr:col>2</xdr:col>
          <xdr:colOff>0</xdr:colOff>
          <xdr:row>23</xdr:row>
          <xdr:rowOff>142875</xdr:rowOff>
        </xdr:to>
        <xdr:sp macro="" textlink="">
          <xdr:nvSpPr>
            <xdr:cNvPr id="141341" name="Check Box 29" hidden="1">
              <a:extLst>
                <a:ext uri="{63B3BB69-23CF-44E3-9099-C40C66FF867C}">
                  <a14:compatExt spid="_x0000_s141341"/>
                </a:ext>
                <a:ext uri="{FF2B5EF4-FFF2-40B4-BE49-F238E27FC236}">
                  <a16:creationId xmlns:a16="http://schemas.microsoft.com/office/drawing/2014/main" id="{00000000-0008-0000-0000-00001D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0</xdr:rowOff>
        </xdr:from>
        <xdr:to>
          <xdr:col>2</xdr:col>
          <xdr:colOff>0</xdr:colOff>
          <xdr:row>23</xdr:row>
          <xdr:rowOff>142875</xdr:rowOff>
        </xdr:to>
        <xdr:sp macro="" textlink="">
          <xdr:nvSpPr>
            <xdr:cNvPr id="141342" name="Check Box 30" hidden="1">
              <a:extLst>
                <a:ext uri="{63B3BB69-23CF-44E3-9099-C40C66FF867C}">
                  <a14:compatExt spid="_x0000_s141342"/>
                </a:ext>
                <a:ext uri="{FF2B5EF4-FFF2-40B4-BE49-F238E27FC236}">
                  <a16:creationId xmlns:a16="http://schemas.microsoft.com/office/drawing/2014/main" id="{00000000-0008-0000-0000-00001E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13</xdr:row>
          <xdr:rowOff>38100</xdr:rowOff>
        </xdr:from>
        <xdr:to>
          <xdr:col>2</xdr:col>
          <xdr:colOff>0</xdr:colOff>
          <xdr:row>13</xdr:row>
          <xdr:rowOff>180975</xdr:rowOff>
        </xdr:to>
        <xdr:sp macro="" textlink="">
          <xdr:nvSpPr>
            <xdr:cNvPr id="141343" name="Check Box 31" hidden="1">
              <a:extLst>
                <a:ext uri="{63B3BB69-23CF-44E3-9099-C40C66FF867C}">
                  <a14:compatExt spid="_x0000_s141343"/>
                </a:ext>
                <a:ext uri="{FF2B5EF4-FFF2-40B4-BE49-F238E27FC236}">
                  <a16:creationId xmlns:a16="http://schemas.microsoft.com/office/drawing/2014/main" id="{00000000-0008-0000-0000-00001F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13</xdr:row>
          <xdr:rowOff>38100</xdr:rowOff>
        </xdr:from>
        <xdr:to>
          <xdr:col>2</xdr:col>
          <xdr:colOff>0</xdr:colOff>
          <xdr:row>13</xdr:row>
          <xdr:rowOff>180975</xdr:rowOff>
        </xdr:to>
        <xdr:sp macro="" textlink="">
          <xdr:nvSpPr>
            <xdr:cNvPr id="141344" name="Check Box 32" hidden="1">
              <a:extLst>
                <a:ext uri="{63B3BB69-23CF-44E3-9099-C40C66FF867C}">
                  <a14:compatExt spid="_x0000_s141344"/>
                </a:ext>
                <a:ext uri="{FF2B5EF4-FFF2-40B4-BE49-F238E27FC236}">
                  <a16:creationId xmlns:a16="http://schemas.microsoft.com/office/drawing/2014/main" id="{00000000-0008-0000-0000-000020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0</xdr:colOff>
          <xdr:row>17</xdr:row>
          <xdr:rowOff>180975</xdr:rowOff>
        </xdr:to>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000-00002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0</xdr:colOff>
          <xdr:row>17</xdr:row>
          <xdr:rowOff>180975</xdr:rowOff>
        </xdr:to>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000-00002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0</xdr:colOff>
          <xdr:row>17</xdr:row>
          <xdr:rowOff>180975</xdr:rowOff>
        </xdr:to>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000-00002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0</xdr:colOff>
          <xdr:row>17</xdr:row>
          <xdr:rowOff>180975</xdr:rowOff>
        </xdr:to>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000-00002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38100</xdr:rowOff>
        </xdr:from>
        <xdr:to>
          <xdr:col>2</xdr:col>
          <xdr:colOff>0</xdr:colOff>
          <xdr:row>12</xdr:row>
          <xdr:rowOff>180975</xdr:rowOff>
        </xdr:to>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000-00002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38100</xdr:rowOff>
        </xdr:from>
        <xdr:to>
          <xdr:col>2</xdr:col>
          <xdr:colOff>0</xdr:colOff>
          <xdr:row>12</xdr:row>
          <xdr:rowOff>180975</xdr:rowOff>
        </xdr:to>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000-00002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38100</xdr:rowOff>
        </xdr:from>
        <xdr:to>
          <xdr:col>2</xdr:col>
          <xdr:colOff>0</xdr:colOff>
          <xdr:row>12</xdr:row>
          <xdr:rowOff>180975</xdr:rowOff>
        </xdr:to>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000-00002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38100</xdr:rowOff>
        </xdr:from>
        <xdr:to>
          <xdr:col>2</xdr:col>
          <xdr:colOff>0</xdr:colOff>
          <xdr:row>12</xdr:row>
          <xdr:rowOff>180975</xdr:rowOff>
        </xdr:to>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000-00002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38100</xdr:rowOff>
        </xdr:from>
        <xdr:to>
          <xdr:col>2</xdr:col>
          <xdr:colOff>0</xdr:colOff>
          <xdr:row>12</xdr:row>
          <xdr:rowOff>180975</xdr:rowOff>
        </xdr:to>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000-00002D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38100</xdr:rowOff>
        </xdr:from>
        <xdr:to>
          <xdr:col>2</xdr:col>
          <xdr:colOff>0</xdr:colOff>
          <xdr:row>12</xdr:row>
          <xdr:rowOff>180975</xdr:rowOff>
        </xdr:to>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000-00002F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38100</xdr:rowOff>
        </xdr:from>
        <xdr:to>
          <xdr:col>2</xdr:col>
          <xdr:colOff>0</xdr:colOff>
          <xdr:row>12</xdr:row>
          <xdr:rowOff>180975</xdr:rowOff>
        </xdr:to>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000-000030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390525</xdr:colOff>
      <xdr:row>23</xdr:row>
      <xdr:rowOff>0</xdr:rowOff>
    </xdr:from>
    <xdr:to>
      <xdr:col>10</xdr:col>
      <xdr:colOff>52312</xdr:colOff>
      <xdr:row>24</xdr:row>
      <xdr:rowOff>4963</xdr:rowOff>
    </xdr:to>
    <xdr:sp macro="" textlink="">
      <xdr:nvSpPr>
        <xdr:cNvPr id="49" name="Snip and Round Single Corner Rectangle 4">
          <a:extLst>
            <a:ext uri="{FF2B5EF4-FFF2-40B4-BE49-F238E27FC236}">
              <a16:creationId xmlns:a16="http://schemas.microsoft.com/office/drawing/2014/main" id="{00000000-0008-0000-0000-000031000000}"/>
            </a:ext>
          </a:extLst>
        </xdr:cNvPr>
        <xdr:cNvSpPr/>
      </xdr:nvSpPr>
      <xdr:spPr>
        <a:xfrm>
          <a:off x="390525" y="5095875"/>
          <a:ext cx="12053812" cy="204988"/>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1400" b="0">
              <a:solidFill>
                <a:schemeClr val="bg1"/>
              </a:solidFill>
              <a:latin typeface="+mn-lt"/>
              <a:cs typeface="Segoe UI" pitchFamily="34" charset="0"/>
            </a:rPr>
            <a:t>Project Eligibility Requirements for Solar PV Rebate</a:t>
          </a:r>
        </a:p>
      </xdr:txBody>
    </xdr:sp>
    <xdr:clientData/>
  </xdr:twoCellAnchor>
  <xdr:twoCellAnchor>
    <xdr:from>
      <xdr:col>0</xdr:col>
      <xdr:colOff>390525</xdr:colOff>
      <xdr:row>35</xdr:row>
      <xdr:rowOff>198293</xdr:rowOff>
    </xdr:from>
    <xdr:to>
      <xdr:col>10</xdr:col>
      <xdr:colOff>52312</xdr:colOff>
      <xdr:row>37</xdr:row>
      <xdr:rowOff>14489</xdr:rowOff>
    </xdr:to>
    <xdr:sp macro="" textlink="">
      <xdr:nvSpPr>
        <xdr:cNvPr id="50" name="Snip and Round Single Corner Rectangle 4">
          <a:extLst>
            <a:ext uri="{FF2B5EF4-FFF2-40B4-BE49-F238E27FC236}">
              <a16:creationId xmlns:a16="http://schemas.microsoft.com/office/drawing/2014/main" id="{00000000-0008-0000-0000-000032000000}"/>
            </a:ext>
          </a:extLst>
        </xdr:cNvPr>
        <xdr:cNvSpPr/>
      </xdr:nvSpPr>
      <xdr:spPr>
        <a:xfrm>
          <a:off x="390525" y="8208818"/>
          <a:ext cx="12053812" cy="235296"/>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1400" b="0">
              <a:solidFill>
                <a:schemeClr val="bg1"/>
              </a:solidFill>
              <a:latin typeface="+mn-lt"/>
              <a:cs typeface="Segoe UI" pitchFamily="34" charset="0"/>
            </a:rPr>
            <a:t>Steps to Participate in Solar Rebate Program</a:t>
          </a:r>
        </a:p>
      </xdr:txBody>
    </xdr:sp>
    <xdr:clientData/>
  </xdr:twoCellAnchor>
  <xdr:twoCellAnchor>
    <xdr:from>
      <xdr:col>0</xdr:col>
      <xdr:colOff>390525</xdr:colOff>
      <xdr:row>43</xdr:row>
      <xdr:rowOff>190500</xdr:rowOff>
    </xdr:from>
    <xdr:to>
      <xdr:col>10</xdr:col>
      <xdr:colOff>52312</xdr:colOff>
      <xdr:row>45</xdr:row>
      <xdr:rowOff>4964</xdr:rowOff>
    </xdr:to>
    <xdr:sp macro="" textlink="">
      <xdr:nvSpPr>
        <xdr:cNvPr id="38" name="Snip and Round Single Corner Rectangle 4">
          <a:extLst>
            <a:ext uri="{FF2B5EF4-FFF2-40B4-BE49-F238E27FC236}">
              <a16:creationId xmlns:a16="http://schemas.microsoft.com/office/drawing/2014/main" id="{00000000-0008-0000-0000-000026000000}"/>
            </a:ext>
          </a:extLst>
        </xdr:cNvPr>
        <xdr:cNvSpPr/>
      </xdr:nvSpPr>
      <xdr:spPr>
        <a:xfrm>
          <a:off x="390525" y="9906000"/>
          <a:ext cx="12053812" cy="233564"/>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1400" b="0">
              <a:solidFill>
                <a:schemeClr val="bg1"/>
              </a:solidFill>
              <a:latin typeface="+mn-lt"/>
              <a:cs typeface="Segoe UI" pitchFamily="34" charset="0"/>
            </a:rPr>
            <a:t>Eligibility Requirements for Battery Storage</a:t>
          </a:r>
          <a:r>
            <a:rPr lang="en-US" sz="1400" b="0" baseline="0">
              <a:solidFill>
                <a:schemeClr val="bg1"/>
              </a:solidFill>
              <a:latin typeface="+mn-lt"/>
              <a:cs typeface="Segoe UI" pitchFamily="34" charset="0"/>
            </a:rPr>
            <a:t> Program</a:t>
          </a:r>
          <a:r>
            <a:rPr lang="en-US" sz="1400" b="0">
              <a:solidFill>
                <a:schemeClr val="bg1"/>
              </a:solidFill>
              <a:latin typeface="+mn-lt"/>
              <a:cs typeface="Segoe UI" pitchFamily="34" charset="0"/>
            </a:rPr>
            <a:t> Incentive</a:t>
          </a: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11</xdr:row>
          <xdr:rowOff>38100</xdr:rowOff>
        </xdr:from>
        <xdr:to>
          <xdr:col>2</xdr:col>
          <xdr:colOff>0</xdr:colOff>
          <xdr:row>11</xdr:row>
          <xdr:rowOff>180975</xdr:rowOff>
        </xdr:to>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000-00003F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38100</xdr:rowOff>
        </xdr:from>
        <xdr:to>
          <xdr:col>2</xdr:col>
          <xdr:colOff>0</xdr:colOff>
          <xdr:row>11</xdr:row>
          <xdr:rowOff>180975</xdr:rowOff>
        </xdr:to>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000-000040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38100</xdr:rowOff>
        </xdr:from>
        <xdr:to>
          <xdr:col>2</xdr:col>
          <xdr:colOff>0</xdr:colOff>
          <xdr:row>21</xdr:row>
          <xdr:rowOff>180975</xdr:rowOff>
        </xdr:to>
        <xdr:sp macro="" textlink="">
          <xdr:nvSpPr>
            <xdr:cNvPr id="141383" name="Check Box 71" hidden="1">
              <a:extLst>
                <a:ext uri="{63B3BB69-23CF-44E3-9099-C40C66FF867C}">
                  <a14:compatExt spid="_x0000_s141383"/>
                </a:ext>
                <a:ext uri="{FF2B5EF4-FFF2-40B4-BE49-F238E27FC236}">
                  <a16:creationId xmlns:a16="http://schemas.microsoft.com/office/drawing/2014/main" id="{00000000-0008-0000-0000-00004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38100</xdr:rowOff>
        </xdr:from>
        <xdr:to>
          <xdr:col>2</xdr:col>
          <xdr:colOff>0</xdr:colOff>
          <xdr:row>21</xdr:row>
          <xdr:rowOff>180975</xdr:rowOff>
        </xdr:to>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000-00004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1</xdr:col>
          <xdr:colOff>180975</xdr:colOff>
          <xdr:row>14</xdr:row>
          <xdr:rowOff>38100</xdr:rowOff>
        </xdr:from>
        <xdr:ext cx="276225" cy="142875"/>
        <xdr:sp macro="" textlink="">
          <xdr:nvSpPr>
            <xdr:cNvPr id="141385" name="Check Box 73" hidden="1">
              <a:extLst>
                <a:ext uri="{63B3BB69-23CF-44E3-9099-C40C66FF867C}">
                  <a14:compatExt spid="_x0000_s141385"/>
                </a:ext>
                <a:ext uri="{FF2B5EF4-FFF2-40B4-BE49-F238E27FC236}">
                  <a16:creationId xmlns:a16="http://schemas.microsoft.com/office/drawing/2014/main" id="{73932CDB-F3FC-4368-A741-53BB513D4E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180975</xdr:colOff>
          <xdr:row>14</xdr:row>
          <xdr:rowOff>38100</xdr:rowOff>
        </xdr:from>
        <xdr:ext cx="276225" cy="142875"/>
        <xdr:sp macro="" textlink="">
          <xdr:nvSpPr>
            <xdr:cNvPr id="141386" name="Check Box 74" hidden="1">
              <a:extLst>
                <a:ext uri="{63B3BB69-23CF-44E3-9099-C40C66FF867C}">
                  <a14:compatExt spid="_x0000_s141386"/>
                </a:ext>
                <a:ext uri="{FF2B5EF4-FFF2-40B4-BE49-F238E27FC236}">
                  <a16:creationId xmlns:a16="http://schemas.microsoft.com/office/drawing/2014/main" id="{9773AEC0-350B-41B2-ACD9-E9E03BDF34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771525</xdr:colOff>
      <xdr:row>1</xdr:row>
      <xdr:rowOff>133350</xdr:rowOff>
    </xdr:from>
    <xdr:to>
      <xdr:col>13</xdr:col>
      <xdr:colOff>333375</xdr:colOff>
      <xdr:row>4</xdr:row>
      <xdr:rowOff>123825</xdr:rowOff>
    </xdr:to>
    <xdr:pic>
      <xdr:nvPicPr>
        <xdr:cNvPr id="148823" name="Picture 1150" descr="FC Utilities logo 2008 two color">
          <a:extLst>
            <a:ext uri="{FF2B5EF4-FFF2-40B4-BE49-F238E27FC236}">
              <a16:creationId xmlns:a16="http://schemas.microsoft.com/office/drawing/2014/main" id="{00000000-0008-0000-0100-0000574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3350"/>
          <a:ext cx="20478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771525</xdr:colOff>
      <xdr:row>1</xdr:row>
      <xdr:rowOff>133350</xdr:rowOff>
    </xdr:from>
    <xdr:to>
      <xdr:col>13</xdr:col>
      <xdr:colOff>333375</xdr:colOff>
      <xdr:row>4</xdr:row>
      <xdr:rowOff>123825</xdr:rowOff>
    </xdr:to>
    <xdr:pic>
      <xdr:nvPicPr>
        <xdr:cNvPr id="148825" name="Picture 1156" descr="FC Utilities logo 2008 two color">
          <a:extLst>
            <a:ext uri="{FF2B5EF4-FFF2-40B4-BE49-F238E27FC236}">
              <a16:creationId xmlns:a16="http://schemas.microsoft.com/office/drawing/2014/main" id="{00000000-0008-0000-0100-00005945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133350"/>
          <a:ext cx="20478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xdr:row>
      <xdr:rowOff>0</xdr:rowOff>
    </xdr:from>
    <xdr:to>
      <xdr:col>16</xdr:col>
      <xdr:colOff>1828799</xdr:colOff>
      <xdr:row>8</xdr:row>
      <xdr:rowOff>0</xdr:rowOff>
    </xdr:to>
    <xdr:sp macro="" textlink="">
      <xdr:nvSpPr>
        <xdr:cNvPr id="6" name="Snip and Round Single Corner Rectangle 5">
          <a:extLst>
            <a:ext uri="{FF2B5EF4-FFF2-40B4-BE49-F238E27FC236}">
              <a16:creationId xmlns:a16="http://schemas.microsoft.com/office/drawing/2014/main" id="{00000000-0008-0000-0100-000006000000}"/>
            </a:ext>
          </a:extLst>
        </xdr:cNvPr>
        <xdr:cNvSpPr/>
      </xdr:nvSpPr>
      <xdr:spPr>
        <a:xfrm>
          <a:off x="0" y="1924050"/>
          <a:ext cx="9439274" cy="234622"/>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1400" b="0" baseline="0">
              <a:solidFill>
                <a:schemeClr val="bg1"/>
              </a:solidFill>
              <a:latin typeface="+mn-lt"/>
              <a:cs typeface="Segoe UI" pitchFamily="34" charset="0"/>
            </a:rPr>
            <a:t>Applicant </a:t>
          </a:r>
          <a:r>
            <a:rPr lang="en-US" sz="1400" b="0">
              <a:solidFill>
                <a:schemeClr val="bg1"/>
              </a:solidFill>
              <a:latin typeface="+mn-lt"/>
              <a:cs typeface="Segoe UI" pitchFamily="34" charset="0"/>
            </a:rPr>
            <a:t>Contact</a:t>
          </a:r>
          <a:r>
            <a:rPr lang="en-US" sz="1400" b="0" baseline="0">
              <a:solidFill>
                <a:schemeClr val="bg1"/>
              </a:solidFill>
              <a:latin typeface="+mn-lt"/>
              <a:cs typeface="Segoe UI" pitchFamily="34" charset="0"/>
            </a:rPr>
            <a:t> Information</a:t>
          </a:r>
          <a:endParaRPr lang="en-US" sz="1400" b="0">
            <a:solidFill>
              <a:schemeClr val="bg1"/>
            </a:solidFill>
            <a:latin typeface="+mn-lt"/>
            <a:cs typeface="Segoe UI" pitchFamily="34" charset="0"/>
          </a:endParaRPr>
        </a:p>
      </xdr:txBody>
    </xdr:sp>
    <xdr:clientData/>
  </xdr:twoCellAnchor>
  <xdr:twoCellAnchor>
    <xdr:from>
      <xdr:col>1</xdr:col>
      <xdr:colOff>0</xdr:colOff>
      <xdr:row>38</xdr:row>
      <xdr:rowOff>171450</xdr:rowOff>
    </xdr:from>
    <xdr:to>
      <xdr:col>16</xdr:col>
      <xdr:colOff>438149</xdr:colOff>
      <xdr:row>40</xdr:row>
      <xdr:rowOff>25072</xdr:rowOff>
    </xdr:to>
    <xdr:sp macro="" textlink="">
      <xdr:nvSpPr>
        <xdr:cNvPr id="7" name="Snip and Round Single Corner Rectangle 6">
          <a:extLst>
            <a:ext uri="{FF2B5EF4-FFF2-40B4-BE49-F238E27FC236}">
              <a16:creationId xmlns:a16="http://schemas.microsoft.com/office/drawing/2014/main" id="{00000000-0008-0000-0100-000007000000}"/>
            </a:ext>
          </a:extLst>
        </xdr:cNvPr>
        <xdr:cNvSpPr/>
      </xdr:nvSpPr>
      <xdr:spPr>
        <a:xfrm>
          <a:off x="95250" y="9172575"/>
          <a:ext cx="12087224" cy="272722"/>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1400" b="0">
              <a:solidFill>
                <a:schemeClr val="bg1"/>
              </a:solidFill>
              <a:latin typeface="+mn-lt"/>
              <a:cs typeface="Segoe UI" pitchFamily="34" charset="0"/>
            </a:rPr>
            <a:t>Utilities Contact</a:t>
          </a:r>
          <a:r>
            <a:rPr lang="en-US" sz="1400" b="0" baseline="0">
              <a:solidFill>
                <a:schemeClr val="bg1"/>
              </a:solidFill>
              <a:latin typeface="+mn-lt"/>
              <a:cs typeface="Segoe UI" pitchFamily="34" charset="0"/>
            </a:rPr>
            <a:t> Information</a:t>
          </a:r>
          <a:endParaRPr lang="en-US" sz="1400" b="0">
            <a:solidFill>
              <a:schemeClr val="bg1"/>
            </a:solidFill>
            <a:latin typeface="+mn-lt"/>
            <a:cs typeface="Segoe UI" pitchFamily="34" charset="0"/>
          </a:endParaRPr>
        </a:p>
      </xdr:txBody>
    </xdr:sp>
    <xdr:clientData/>
  </xdr:twoCellAnchor>
  <xdr:twoCellAnchor>
    <xdr:from>
      <xdr:col>1</xdr:col>
      <xdr:colOff>0</xdr:colOff>
      <xdr:row>22</xdr:row>
      <xdr:rowOff>161600</xdr:rowOff>
    </xdr:from>
    <xdr:to>
      <xdr:col>17</xdr:col>
      <xdr:colOff>9525</xdr:colOff>
      <xdr:row>23</xdr:row>
      <xdr:rowOff>206047</xdr:rowOff>
    </xdr:to>
    <xdr:sp macro="" textlink="">
      <xdr:nvSpPr>
        <xdr:cNvPr id="9" name="Snip and Round Single Corner Rectangle 5">
          <a:extLst>
            <a:ext uri="{FF2B5EF4-FFF2-40B4-BE49-F238E27FC236}">
              <a16:creationId xmlns:a16="http://schemas.microsoft.com/office/drawing/2014/main" id="{00000000-0008-0000-0100-000009000000}"/>
            </a:ext>
          </a:extLst>
        </xdr:cNvPr>
        <xdr:cNvSpPr/>
      </xdr:nvSpPr>
      <xdr:spPr>
        <a:xfrm>
          <a:off x="95250" y="6314750"/>
          <a:ext cx="11649075" cy="263522"/>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1400" b="0">
              <a:solidFill>
                <a:schemeClr val="bg1"/>
              </a:solidFill>
              <a:latin typeface="+mn-lt"/>
              <a:cs typeface="Segoe UI" pitchFamily="34" charset="0"/>
            </a:rPr>
            <a:t>Contractor</a:t>
          </a:r>
          <a:r>
            <a:rPr lang="en-US" sz="1400" b="0" baseline="0">
              <a:solidFill>
                <a:schemeClr val="bg1"/>
              </a:solidFill>
              <a:latin typeface="+mn-lt"/>
              <a:cs typeface="Segoe UI" pitchFamily="34" charset="0"/>
            </a:rPr>
            <a:t> Information</a:t>
          </a:r>
          <a:endParaRPr lang="en-US" sz="1400" b="0">
            <a:solidFill>
              <a:schemeClr val="bg1"/>
            </a:solidFill>
            <a:latin typeface="+mn-lt"/>
            <a:cs typeface="Segoe UI"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876300</xdr:colOff>
      <xdr:row>0</xdr:row>
      <xdr:rowOff>133350</xdr:rowOff>
    </xdr:from>
    <xdr:to>
      <xdr:col>6</xdr:col>
      <xdr:colOff>647699</xdr:colOff>
      <xdr:row>3</xdr:row>
      <xdr:rowOff>266700</xdr:rowOff>
    </xdr:to>
    <xdr:pic>
      <xdr:nvPicPr>
        <xdr:cNvPr id="149778" name="Picture 2" descr="FC Utilities logo 2008 two color">
          <a:extLst>
            <a:ext uri="{FF2B5EF4-FFF2-40B4-BE49-F238E27FC236}">
              <a16:creationId xmlns:a16="http://schemas.microsoft.com/office/drawing/2014/main" id="{00000000-0008-0000-0200-0000124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0" y="133350"/>
          <a:ext cx="20478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52</xdr:row>
      <xdr:rowOff>9525</xdr:rowOff>
    </xdr:from>
    <xdr:to>
      <xdr:col>6</xdr:col>
      <xdr:colOff>228600</xdr:colOff>
      <xdr:row>52</xdr:row>
      <xdr:rowOff>9525</xdr:rowOff>
    </xdr:to>
    <xdr:sp macro="" textlink="">
      <xdr:nvSpPr>
        <xdr:cNvPr id="149779" name="Text Box 16">
          <a:extLst>
            <a:ext uri="{FF2B5EF4-FFF2-40B4-BE49-F238E27FC236}">
              <a16:creationId xmlns:a16="http://schemas.microsoft.com/office/drawing/2014/main" id="{00000000-0008-0000-0200-000013490200}"/>
            </a:ext>
          </a:extLst>
        </xdr:cNvPr>
        <xdr:cNvSpPr txBox="1">
          <a:spLocks noChangeArrowheads="1"/>
        </xdr:cNvSpPr>
      </xdr:nvSpPr>
      <xdr:spPr bwMode="auto">
        <a:xfrm>
          <a:off x="571500" y="18602325"/>
          <a:ext cx="7991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11</xdr:row>
      <xdr:rowOff>144235</xdr:rowOff>
    </xdr:from>
    <xdr:to>
      <xdr:col>9</xdr:col>
      <xdr:colOff>73479</xdr:colOff>
      <xdr:row>12</xdr:row>
      <xdr:rowOff>186996</xdr:rowOff>
    </xdr:to>
    <xdr:sp macro="" textlink="">
      <xdr:nvSpPr>
        <xdr:cNvPr id="5" name="Snip and Round Single Corner Rectangle 4">
          <a:extLst>
            <a:ext uri="{FF2B5EF4-FFF2-40B4-BE49-F238E27FC236}">
              <a16:creationId xmlns:a16="http://schemas.microsoft.com/office/drawing/2014/main" id="{00000000-0008-0000-0200-000005000000}"/>
            </a:ext>
          </a:extLst>
        </xdr:cNvPr>
        <xdr:cNvSpPr/>
      </xdr:nvSpPr>
      <xdr:spPr>
        <a:xfrm>
          <a:off x="114300" y="6417128"/>
          <a:ext cx="11974286" cy="246868"/>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1400" b="0">
              <a:solidFill>
                <a:schemeClr val="bg1"/>
              </a:solidFill>
              <a:latin typeface="+mn-lt"/>
              <a:cs typeface="Segoe UI" pitchFamily="34" charset="0"/>
            </a:rPr>
            <a:t>Installation</a:t>
          </a:r>
          <a:r>
            <a:rPr lang="en-US" sz="1400" b="0" baseline="0">
              <a:solidFill>
                <a:schemeClr val="bg1"/>
              </a:solidFill>
              <a:latin typeface="+mn-lt"/>
              <a:cs typeface="Segoe UI" pitchFamily="34" charset="0"/>
            </a:rPr>
            <a:t> Information </a:t>
          </a:r>
          <a:endParaRPr lang="en-US" sz="1400" b="0">
            <a:solidFill>
              <a:schemeClr val="bg1"/>
            </a:solidFill>
            <a:latin typeface="+mn-lt"/>
            <a:cs typeface="Segoe UI" pitchFamily="34" charset="0"/>
          </a:endParaRPr>
        </a:p>
      </xdr:txBody>
    </xdr:sp>
    <xdr:clientData/>
  </xdr:twoCellAnchor>
  <xdr:twoCellAnchor>
    <xdr:from>
      <xdr:col>1</xdr:col>
      <xdr:colOff>0</xdr:colOff>
      <xdr:row>4</xdr:row>
      <xdr:rowOff>143056</xdr:rowOff>
    </xdr:from>
    <xdr:to>
      <xdr:col>9</xdr:col>
      <xdr:colOff>43997</xdr:colOff>
      <xdr:row>5</xdr:row>
      <xdr:rowOff>196522</xdr:rowOff>
    </xdr:to>
    <xdr:sp macro="" textlink="">
      <xdr:nvSpPr>
        <xdr:cNvPr id="7" name="Snip and Round Single Corner Rectangle 6">
          <a:extLst>
            <a:ext uri="{FF2B5EF4-FFF2-40B4-BE49-F238E27FC236}">
              <a16:creationId xmlns:a16="http://schemas.microsoft.com/office/drawing/2014/main" id="{00000000-0008-0000-0200-000007000000}"/>
            </a:ext>
          </a:extLst>
        </xdr:cNvPr>
        <xdr:cNvSpPr/>
      </xdr:nvSpPr>
      <xdr:spPr>
        <a:xfrm>
          <a:off x="95250" y="2429056"/>
          <a:ext cx="11963854" cy="257573"/>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1400" b="0">
              <a:solidFill>
                <a:schemeClr val="bg1"/>
              </a:solidFill>
              <a:latin typeface="+mn-lt"/>
              <a:cs typeface="Segoe UI" pitchFamily="34" charset="0"/>
            </a:rPr>
            <a:t>Project Information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76200</xdr:colOff>
      <xdr:row>10</xdr:row>
      <xdr:rowOff>0</xdr:rowOff>
    </xdr:from>
    <xdr:to>
      <xdr:col>37</xdr:col>
      <xdr:colOff>114300</xdr:colOff>
      <xdr:row>11</xdr:row>
      <xdr:rowOff>133350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581150" y="14344650"/>
          <a:ext cx="24384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endParaRPr lang="en-US" sz="900" b="1">
            <a:solidFill>
              <a:schemeClr val="accent3">
                <a:lumMod val="50000"/>
              </a:schemeClr>
            </a:solidFill>
          </a:endParaRPr>
        </a:p>
      </xdr:txBody>
    </xdr:sp>
    <xdr:clientData/>
  </xdr:twoCellAnchor>
  <xdr:twoCellAnchor>
    <xdr:from>
      <xdr:col>1</xdr:col>
      <xdr:colOff>3</xdr:colOff>
      <xdr:row>9</xdr:row>
      <xdr:rowOff>98424</xdr:rowOff>
    </xdr:from>
    <xdr:to>
      <xdr:col>11</xdr:col>
      <xdr:colOff>19053</xdr:colOff>
      <xdr:row>11</xdr:row>
      <xdr:rowOff>1</xdr:rowOff>
    </xdr:to>
    <xdr:sp macro="" textlink="">
      <xdr:nvSpPr>
        <xdr:cNvPr id="5" name="Snip and Round Single Corner Rectangle 4">
          <a:extLst>
            <a:ext uri="{FF2B5EF4-FFF2-40B4-BE49-F238E27FC236}">
              <a16:creationId xmlns:a16="http://schemas.microsoft.com/office/drawing/2014/main" id="{00000000-0008-0000-0300-000005000000}"/>
            </a:ext>
          </a:extLst>
        </xdr:cNvPr>
        <xdr:cNvSpPr/>
      </xdr:nvSpPr>
      <xdr:spPr>
        <a:xfrm>
          <a:off x="179920" y="2596091"/>
          <a:ext cx="8337550" cy="335493"/>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2000" b="0">
              <a:solidFill>
                <a:schemeClr val="bg1"/>
              </a:solidFill>
              <a:latin typeface="+mn-lt"/>
              <a:cs typeface="Segoe UI" pitchFamily="34" charset="0"/>
            </a:rPr>
            <a:t>Solar Contractor Certification </a:t>
          </a:r>
          <a:r>
            <a:rPr lang="en-US" sz="2000" b="0">
              <a:solidFill>
                <a:schemeClr val="lt1"/>
              </a:solidFill>
              <a:effectLst/>
              <a:latin typeface="+mn-lt"/>
              <a:ea typeface="+mn-ea"/>
              <a:cs typeface="+mn-cs"/>
            </a:rPr>
            <a:t>(REQUIRED)</a:t>
          </a:r>
          <a:endParaRPr lang="en-US" sz="2000" b="0">
            <a:solidFill>
              <a:schemeClr val="bg1"/>
            </a:solidFill>
            <a:latin typeface="+mn-lt"/>
            <a:cs typeface="Segoe UI" pitchFamily="34" charset="0"/>
          </a:endParaRPr>
        </a:p>
      </xdr:txBody>
    </xdr:sp>
    <xdr:clientData/>
  </xdr:twoCellAnchor>
  <xdr:twoCellAnchor>
    <xdr:from>
      <xdr:col>1</xdr:col>
      <xdr:colOff>0</xdr:colOff>
      <xdr:row>19</xdr:row>
      <xdr:rowOff>133350</xdr:rowOff>
    </xdr:from>
    <xdr:to>
      <xdr:col>11</xdr:col>
      <xdr:colOff>19050</xdr:colOff>
      <xdr:row>21</xdr:row>
      <xdr:rowOff>134609</xdr:rowOff>
    </xdr:to>
    <xdr:sp macro="" textlink="">
      <xdr:nvSpPr>
        <xdr:cNvPr id="7" name="Snip and Round Single Corner Rectangle 6">
          <a:extLst>
            <a:ext uri="{FF2B5EF4-FFF2-40B4-BE49-F238E27FC236}">
              <a16:creationId xmlns:a16="http://schemas.microsoft.com/office/drawing/2014/main" id="{00000000-0008-0000-0300-000007000000}"/>
            </a:ext>
          </a:extLst>
        </xdr:cNvPr>
        <xdr:cNvSpPr/>
      </xdr:nvSpPr>
      <xdr:spPr>
        <a:xfrm>
          <a:off x="180975" y="4048125"/>
          <a:ext cx="8096250" cy="325109"/>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2000" b="0">
              <a:solidFill>
                <a:schemeClr val="bg1"/>
              </a:solidFill>
              <a:latin typeface="+mn-lt"/>
              <a:cs typeface="Segoe UI" pitchFamily="34" charset="0"/>
            </a:rPr>
            <a:t>Interconnection Certification (REQUIRED)</a:t>
          </a:r>
        </a:p>
      </xdr:txBody>
    </xdr:sp>
    <xdr:clientData/>
  </xdr:twoCellAnchor>
  <xdr:twoCellAnchor>
    <xdr:from>
      <xdr:col>1</xdr:col>
      <xdr:colOff>0</xdr:colOff>
      <xdr:row>34</xdr:row>
      <xdr:rowOff>148167</xdr:rowOff>
    </xdr:from>
    <xdr:to>
      <xdr:col>11</xdr:col>
      <xdr:colOff>19050</xdr:colOff>
      <xdr:row>36</xdr:row>
      <xdr:rowOff>134609</xdr:rowOff>
    </xdr:to>
    <xdr:sp macro="" textlink="">
      <xdr:nvSpPr>
        <xdr:cNvPr id="18" name="Snip and Round Single Corner Rectangle 6">
          <a:extLst>
            <a:ext uri="{FF2B5EF4-FFF2-40B4-BE49-F238E27FC236}">
              <a16:creationId xmlns:a16="http://schemas.microsoft.com/office/drawing/2014/main" id="{00000000-0008-0000-0300-000012000000}"/>
            </a:ext>
          </a:extLst>
        </xdr:cNvPr>
        <xdr:cNvSpPr/>
      </xdr:nvSpPr>
      <xdr:spPr>
        <a:xfrm>
          <a:off x="179917" y="10530417"/>
          <a:ext cx="8337550" cy="780192"/>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t"/>
        <a:lstStyle/>
        <a:p>
          <a:pPr algn="l"/>
          <a:r>
            <a:rPr lang="en-US" sz="2000" b="0">
              <a:solidFill>
                <a:schemeClr val="bg1"/>
              </a:solidFill>
              <a:latin typeface="+mn-lt"/>
              <a:cs typeface="Segoe UI" pitchFamily="34" charset="0"/>
            </a:rPr>
            <a:t>For Solar Rebate ONLY:</a:t>
          </a:r>
        </a:p>
        <a:p>
          <a:pPr algn="l"/>
          <a:r>
            <a:rPr lang="en-US" sz="2000" b="0">
              <a:solidFill>
                <a:schemeClr val="bg1"/>
              </a:solidFill>
              <a:latin typeface="+mn-lt"/>
              <a:cs typeface="Segoe UI" pitchFamily="34" charset="0"/>
            </a:rPr>
            <a:t>Solar Rebate Program Certification </a:t>
          </a:r>
        </a:p>
      </xdr:txBody>
    </xdr:sp>
    <xdr:clientData/>
  </xdr:twoCellAnchor>
  <xdr:twoCellAnchor editAs="oneCell">
    <xdr:from>
      <xdr:col>6</xdr:col>
      <xdr:colOff>19050</xdr:colOff>
      <xdr:row>1</xdr:row>
      <xdr:rowOff>28575</xdr:rowOff>
    </xdr:from>
    <xdr:to>
      <xdr:col>10</xdr:col>
      <xdr:colOff>47624</xdr:colOff>
      <xdr:row>4</xdr:row>
      <xdr:rowOff>41387</xdr:rowOff>
    </xdr:to>
    <xdr:pic>
      <xdr:nvPicPr>
        <xdr:cNvPr id="21" name="Picture 2" descr="FC Utilities logo 2008 two color">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0" y="190500"/>
          <a:ext cx="2514600" cy="803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57</xdr:row>
      <xdr:rowOff>47625</xdr:rowOff>
    </xdr:from>
    <xdr:to>
      <xdr:col>11</xdr:col>
      <xdr:colOff>0</xdr:colOff>
      <xdr:row>61</xdr:row>
      <xdr:rowOff>96509</xdr:rowOff>
    </xdr:to>
    <xdr:sp macro="" textlink="">
      <xdr:nvSpPr>
        <xdr:cNvPr id="24" name="Snip and Round Single Corner Rectangle 6">
          <a:extLst>
            <a:ext uri="{FF2B5EF4-FFF2-40B4-BE49-F238E27FC236}">
              <a16:creationId xmlns:a16="http://schemas.microsoft.com/office/drawing/2014/main" id="{00000000-0008-0000-0300-000018000000}"/>
            </a:ext>
          </a:extLst>
        </xdr:cNvPr>
        <xdr:cNvSpPr/>
      </xdr:nvSpPr>
      <xdr:spPr>
        <a:xfrm>
          <a:off x="161925" y="20354925"/>
          <a:ext cx="8315325" cy="829934"/>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t"/>
        <a:lstStyle/>
        <a:p>
          <a:pPr algn="l"/>
          <a:r>
            <a:rPr lang="en-US" sz="2000" b="0">
              <a:solidFill>
                <a:schemeClr val="bg1"/>
              </a:solidFill>
              <a:latin typeface="+mn-lt"/>
              <a:cs typeface="Segoe UI" pitchFamily="34" charset="0"/>
            </a:rPr>
            <a:t>For Battery Installation Incentive ONLY:</a:t>
          </a:r>
        </a:p>
        <a:p>
          <a:pPr algn="l"/>
          <a:r>
            <a:rPr lang="en-US" sz="2000" b="0">
              <a:solidFill>
                <a:schemeClr val="bg1"/>
              </a:solidFill>
              <a:latin typeface="+mn-lt"/>
              <a:cs typeface="Segoe UI" pitchFamily="34" charset="0"/>
            </a:rPr>
            <a:t>Affirmation and assignment</a:t>
          </a:r>
          <a:r>
            <a:rPr lang="en-US" sz="2000" b="0" baseline="0">
              <a:solidFill>
                <a:schemeClr val="bg1"/>
              </a:solidFill>
              <a:latin typeface="+mn-lt"/>
              <a:cs typeface="Segoe UI" pitchFamily="34" charset="0"/>
            </a:rPr>
            <a:t> of incentive payment</a:t>
          </a:r>
          <a:endParaRPr lang="en-US" sz="2000" b="0">
            <a:solidFill>
              <a:schemeClr val="bg1"/>
            </a:solidFill>
            <a:latin typeface="+mn-lt"/>
            <a:cs typeface="Segoe UI"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542925</xdr:colOff>
      <xdr:row>2</xdr:row>
      <xdr:rowOff>47625</xdr:rowOff>
    </xdr:from>
    <xdr:to>
      <xdr:col>8</xdr:col>
      <xdr:colOff>209550</xdr:colOff>
      <xdr:row>7</xdr:row>
      <xdr:rowOff>152400</xdr:rowOff>
    </xdr:to>
    <xdr:pic>
      <xdr:nvPicPr>
        <xdr:cNvPr id="138460" name="Picture 1" descr="FC_Logo7">
          <a:extLst>
            <a:ext uri="{FF2B5EF4-FFF2-40B4-BE49-F238E27FC236}">
              <a16:creationId xmlns:a16="http://schemas.microsoft.com/office/drawing/2014/main" id="{00000000-0008-0000-0400-0000DC1C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609600"/>
          <a:ext cx="2105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2476500</xdr:colOff>
      <xdr:row>2</xdr:row>
      <xdr:rowOff>95250</xdr:rowOff>
    </xdr:from>
    <xdr:to>
      <xdr:col>3</xdr:col>
      <xdr:colOff>5029200</xdr:colOff>
      <xdr:row>4</xdr:row>
      <xdr:rowOff>76200</xdr:rowOff>
    </xdr:to>
    <xdr:pic>
      <xdr:nvPicPr>
        <xdr:cNvPr id="143500" name="Picture 11">
          <a:extLst>
            <a:ext uri="{FF2B5EF4-FFF2-40B4-BE49-F238E27FC236}">
              <a16:creationId xmlns:a16="http://schemas.microsoft.com/office/drawing/2014/main" id="{00000000-0008-0000-0500-00008C30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609600"/>
          <a:ext cx="25527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520700</xdr:colOff>
      <xdr:row>0</xdr:row>
      <xdr:rowOff>103717</xdr:rowOff>
    </xdr:from>
    <xdr:to>
      <xdr:col>6</xdr:col>
      <xdr:colOff>685800</xdr:colOff>
      <xdr:row>3</xdr:row>
      <xdr:rowOff>237067</xdr:rowOff>
    </xdr:to>
    <xdr:pic>
      <xdr:nvPicPr>
        <xdr:cNvPr id="135995" name="Picture 1" descr="FC Utilities logo 2008 two color">
          <a:extLst>
            <a:ext uri="{FF2B5EF4-FFF2-40B4-BE49-F238E27FC236}">
              <a16:creationId xmlns:a16="http://schemas.microsoft.com/office/drawing/2014/main" id="{00000000-0008-0000-0600-00003B13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3533" y="103717"/>
          <a:ext cx="2048934" cy="683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14</xdr:row>
      <xdr:rowOff>9525</xdr:rowOff>
    </xdr:from>
    <xdr:to>
      <xdr:col>7</xdr:col>
      <xdr:colOff>0</xdr:colOff>
      <xdr:row>15</xdr:row>
      <xdr:rowOff>34597</xdr:rowOff>
    </xdr:to>
    <xdr:sp macro="" textlink="">
      <xdr:nvSpPr>
        <xdr:cNvPr id="3" name="Snip and Round Single Corner Rectangle 2">
          <a:extLst>
            <a:ext uri="{FF2B5EF4-FFF2-40B4-BE49-F238E27FC236}">
              <a16:creationId xmlns:a16="http://schemas.microsoft.com/office/drawing/2014/main" id="{00000000-0008-0000-0600-000003000000}"/>
            </a:ext>
          </a:extLst>
        </xdr:cNvPr>
        <xdr:cNvSpPr/>
      </xdr:nvSpPr>
      <xdr:spPr>
        <a:xfrm>
          <a:off x="266700" y="2771775"/>
          <a:ext cx="9439274" cy="234622"/>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1400" b="0">
              <a:solidFill>
                <a:schemeClr val="bg1"/>
              </a:solidFill>
              <a:latin typeface="+mn-lt"/>
              <a:cs typeface="Segoe UI" pitchFamily="34" charset="0"/>
            </a:rPr>
            <a:t>Solar Rebate Request for Payment Checklist</a:t>
          </a:r>
        </a:p>
      </xdr:txBody>
    </xdr:sp>
    <xdr:clientData/>
  </xdr:twoCellAnchor>
  <xdr:twoCellAnchor>
    <xdr:from>
      <xdr:col>1</xdr:col>
      <xdr:colOff>19050</xdr:colOff>
      <xdr:row>26</xdr:row>
      <xdr:rowOff>95250</xdr:rowOff>
    </xdr:from>
    <xdr:to>
      <xdr:col>7</xdr:col>
      <xdr:colOff>19049</xdr:colOff>
      <xdr:row>27</xdr:row>
      <xdr:rowOff>167947</xdr:rowOff>
    </xdr:to>
    <xdr:sp macro="" textlink="">
      <xdr:nvSpPr>
        <xdr:cNvPr id="4" name="Snip and Round Single Corner Rectangle 3">
          <a:extLst>
            <a:ext uri="{FF2B5EF4-FFF2-40B4-BE49-F238E27FC236}">
              <a16:creationId xmlns:a16="http://schemas.microsoft.com/office/drawing/2014/main" id="{00000000-0008-0000-0600-000004000000}"/>
            </a:ext>
          </a:extLst>
        </xdr:cNvPr>
        <xdr:cNvSpPr/>
      </xdr:nvSpPr>
      <xdr:spPr>
        <a:xfrm>
          <a:off x="304800" y="5286375"/>
          <a:ext cx="9439274" cy="234622"/>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1400" b="0">
              <a:solidFill>
                <a:schemeClr val="bg1"/>
              </a:solidFill>
              <a:latin typeface="+mn-lt"/>
              <a:cs typeface="Segoe UI" pitchFamily="34" charset="0"/>
            </a:rPr>
            <a:t>Energy Audit Information</a:t>
          </a:r>
        </a:p>
      </xdr:txBody>
    </xdr:sp>
    <xdr:clientData/>
  </xdr:twoCellAnchor>
  <xdr:twoCellAnchor>
    <xdr:from>
      <xdr:col>1</xdr:col>
      <xdr:colOff>19050</xdr:colOff>
      <xdr:row>31</xdr:row>
      <xdr:rowOff>152400</xdr:rowOff>
    </xdr:from>
    <xdr:to>
      <xdr:col>7</xdr:col>
      <xdr:colOff>19049</xdr:colOff>
      <xdr:row>32</xdr:row>
      <xdr:rowOff>177472</xdr:rowOff>
    </xdr:to>
    <xdr:sp macro="" textlink="">
      <xdr:nvSpPr>
        <xdr:cNvPr id="5" name="Snip and Round Single Corner Rectangle 4">
          <a:extLst>
            <a:ext uri="{FF2B5EF4-FFF2-40B4-BE49-F238E27FC236}">
              <a16:creationId xmlns:a16="http://schemas.microsoft.com/office/drawing/2014/main" id="{00000000-0008-0000-0600-000005000000}"/>
            </a:ext>
          </a:extLst>
        </xdr:cNvPr>
        <xdr:cNvSpPr/>
      </xdr:nvSpPr>
      <xdr:spPr>
        <a:xfrm>
          <a:off x="304800" y="6343650"/>
          <a:ext cx="9439274" cy="234622"/>
        </a:xfrm>
        <a:prstGeom prst="snipRoundRect">
          <a:avLst>
            <a:gd name="adj1" fmla="val 50000"/>
            <a:gd name="adj2" fmla="val 0"/>
          </a:avLst>
        </a:prstGeom>
        <a:solidFill>
          <a:schemeClr val="tx2"/>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864" tIns="0" rIns="0" bIns="18288" rtlCol="0" anchor="b"/>
        <a:lstStyle/>
        <a:p>
          <a:pPr algn="l"/>
          <a:r>
            <a:rPr lang="en-US" sz="1400" b="0">
              <a:solidFill>
                <a:schemeClr val="bg1"/>
              </a:solidFill>
              <a:latin typeface="+mn-lt"/>
              <a:cs typeface="Segoe UI" pitchFamily="34" charset="0"/>
            </a:rPr>
            <a:t>Final Installation Information and Rebate Calculation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is\custsrv\D%20S%20M\LightenUP\Applications\CustLightenUP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Instructions"/>
      <sheetName val="Page 1-Enter General Info"/>
      <sheetName val="Page 2-Describe Retrofit"/>
      <sheetName val="Page 3-Determine Incentive"/>
      <sheetName val="Page 4-Sign Request for Payment"/>
      <sheetName val="Page 3A-Detailed Savings Calcs"/>
      <sheetName val="Electric Rates"/>
      <sheetName val="FixtureWattages"/>
      <sheetName val="Revision key"/>
      <sheetName val="Miscellaneous Data"/>
      <sheetName val="Project Inputs"/>
    </sheetNames>
    <sheetDataSet>
      <sheetData sheetId="0"/>
      <sheetData sheetId="1"/>
      <sheetData sheetId="2"/>
      <sheetData sheetId="3"/>
      <sheetData sheetId="4"/>
      <sheetData sheetId="5"/>
      <sheetData sheetId="6">
        <row r="5">
          <cell r="Q5" t="str">
            <v>Please select electric rate</v>
          </cell>
        </row>
        <row r="6">
          <cell r="Q6" t="str">
            <v>Estes Park - Large Commercial</v>
          </cell>
        </row>
        <row r="7">
          <cell r="Q7" t="str">
            <v>Estes Park - Small Commercial</v>
          </cell>
        </row>
        <row r="8">
          <cell r="Q8" t="str">
            <v>Estes Park - Municipal</v>
          </cell>
        </row>
        <row r="9">
          <cell r="Q9" t="str">
            <v>Fort Collins - E400 series</v>
          </cell>
        </row>
        <row r="10">
          <cell r="Q10" t="str">
            <v>Fort Collins - E300 series</v>
          </cell>
        </row>
        <row r="11">
          <cell r="Q11" t="str">
            <v>Fort Collins - E200 series (&lt;2000 kWh/mo)</v>
          </cell>
        </row>
        <row r="12">
          <cell r="Q12" t="str">
            <v>Fort Collins - E200 series (&lt;7000 kWh/mo, &lt;25 kW)</v>
          </cell>
        </row>
        <row r="13">
          <cell r="Q13" t="str">
            <v>Fort Collins - E200 series (&lt;7000 kWh/mo, &gt;25 kW)</v>
          </cell>
        </row>
        <row r="14">
          <cell r="Q14" t="str">
            <v>Fort Collins - E200 series (&gt;7000 kWh/mo, &lt;25 kW)</v>
          </cell>
        </row>
        <row r="15">
          <cell r="Q15" t="str">
            <v>Fort Collins - E200 series (&gt;7000 kWh/mo, &gt;25 kW)</v>
          </cell>
        </row>
        <row r="16">
          <cell r="Q16" t="str">
            <v>Longmont - CCD</v>
          </cell>
        </row>
        <row r="17">
          <cell r="Q17" t="str">
            <v>Longmont - CD</v>
          </cell>
        </row>
        <row r="18">
          <cell r="Q18" t="str">
            <v>Longmont - CE</v>
          </cell>
        </row>
        <row r="19">
          <cell r="Q19" t="str">
            <v>Longmont - GFE (municipal energy)</v>
          </cell>
        </row>
        <row r="20">
          <cell r="Q20" t="str">
            <v>Longmont - GFD (municpal demand)</v>
          </cell>
        </row>
        <row r="21">
          <cell r="Q21" t="str">
            <v>Loveland - PS</v>
          </cell>
        </row>
        <row r="22">
          <cell r="Q22" t="str">
            <v>Loveland - LG</v>
          </cell>
        </row>
        <row r="23">
          <cell r="Q23" t="str">
            <v>Loveland - SG</v>
          </cell>
        </row>
        <row r="24">
          <cell r="Q24" t="str">
            <v>other (enter rates below)</v>
          </cell>
        </row>
      </sheetData>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Leland Keller" id="{E265D763-D38A-4455-9304-19521E8ED6A5}" userId="S::lkeller@fcgov.com::7f9efa12-3495-4479-9e9a-6e4ccb81b5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60" dT="2022-01-10T18:52:45.68" personId="{E265D763-D38A-4455-9304-19521E8ED6A5}" id="{24D0F4E1-40C4-45C7-BD3B-BB39472EFC50}">
    <text>update to new subledger</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olar-rebates@fcgov.com" TargetMode="External"/><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fcgov.com/legal/privacy"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6B6E0-3E8C-43DD-B9EF-91505CBD2001}">
  <dimension ref="B1:Q52"/>
  <sheetViews>
    <sheetView showGridLines="0" showRowColHeaders="0" tabSelected="1" zoomScaleNormal="100" workbookViewId="0">
      <selection activeCell="B10" sqref="B10"/>
    </sheetView>
  </sheetViews>
  <sheetFormatPr defaultRowHeight="12.75"/>
  <cols>
    <col min="2" max="2" width="6.85546875" customWidth="1"/>
    <col min="3" max="3" width="23.42578125" customWidth="1"/>
    <col min="4" max="4" width="44.140625" customWidth="1"/>
    <col min="5" max="5" width="20.85546875" customWidth="1"/>
    <col min="6" max="6" width="18.5703125" customWidth="1"/>
    <col min="7" max="7" width="15.5703125" customWidth="1"/>
    <col min="8" max="8" width="14.85546875" customWidth="1"/>
    <col min="9" max="9" width="17" customWidth="1"/>
    <col min="10" max="10" width="15.42578125" bestFit="1" customWidth="1"/>
  </cols>
  <sheetData>
    <row r="1" spans="2:17" s="37" customFormat="1">
      <c r="L1" s="144"/>
    </row>
    <row r="2" spans="2:17" s="37" customFormat="1" ht="20.25">
      <c r="B2" s="362" t="s">
        <v>420</v>
      </c>
      <c r="C2" s="362"/>
      <c r="D2" s="362"/>
      <c r="E2" s="362"/>
      <c r="F2" s="362"/>
      <c r="L2" s="144"/>
    </row>
    <row r="3" spans="2:17" s="37" customFormat="1" ht="22.5" customHeight="1">
      <c r="C3" s="38"/>
      <c r="L3" s="144"/>
    </row>
    <row r="4" spans="2:17" s="37" customFormat="1" ht="22.5" customHeight="1">
      <c r="B4" s="110" t="s">
        <v>434</v>
      </c>
      <c r="C4" s="38"/>
      <c r="D4" s="110"/>
      <c r="L4" s="144"/>
    </row>
    <row r="5" spans="2:17" s="37" customFormat="1" ht="15" customHeight="1">
      <c r="B5" s="304"/>
      <c r="C5" s="288" t="s">
        <v>371</v>
      </c>
      <c r="D5" s="110"/>
      <c r="E5" s="40"/>
      <c r="L5" s="144"/>
    </row>
    <row r="6" spans="2:17" s="37" customFormat="1" ht="16.5" customHeight="1">
      <c r="B6" s="300" t="s">
        <v>435</v>
      </c>
      <c r="C6" s="300"/>
      <c r="D6" s="300"/>
      <c r="E6" s="289"/>
      <c r="F6" s="289"/>
      <c r="G6" s="289"/>
      <c r="H6" s="289"/>
      <c r="I6" s="289"/>
      <c r="J6" s="289"/>
      <c r="K6" s="289"/>
      <c r="L6" s="289"/>
      <c r="M6" s="289"/>
      <c r="N6" s="289"/>
      <c r="O6" s="289"/>
      <c r="P6" s="289"/>
      <c r="Q6" s="289"/>
    </row>
    <row r="7" spans="2:17" s="37" customFormat="1" ht="16.5" customHeight="1">
      <c r="B7" s="282"/>
      <c r="C7" s="283"/>
      <c r="D7" s="283"/>
      <c r="E7" s="283"/>
      <c r="F7" s="283"/>
      <c r="G7" s="283"/>
      <c r="H7" s="283"/>
      <c r="I7" s="283"/>
      <c r="J7" s="283"/>
      <c r="K7" s="283"/>
      <c r="L7" s="283"/>
      <c r="M7" s="283"/>
      <c r="N7" s="283"/>
      <c r="O7" s="283"/>
      <c r="P7" s="283"/>
      <c r="Q7" s="283"/>
    </row>
    <row r="8" spans="2:17" s="4" customFormat="1" ht="16.5" customHeight="1">
      <c r="C8" s="228"/>
      <c r="D8" s="229"/>
      <c r="E8" s="229"/>
      <c r="F8" s="229"/>
      <c r="G8" s="230"/>
      <c r="H8" s="231"/>
      <c r="L8" s="142"/>
    </row>
    <row r="9" spans="2:17" s="4" customFormat="1" ht="25.5" customHeight="1">
      <c r="B9" s="25" t="s">
        <v>409</v>
      </c>
      <c r="D9" s="25"/>
      <c r="E9" s="25"/>
      <c r="F9" s="25"/>
      <c r="G9" s="25"/>
      <c r="H9" s="25"/>
      <c r="L9" s="142"/>
    </row>
    <row r="10" spans="2:17" s="4" customFormat="1" ht="15.75" customHeight="1">
      <c r="B10" s="235"/>
      <c r="C10" s="368" t="s">
        <v>469</v>
      </c>
      <c r="D10" s="369"/>
      <c r="E10" s="369"/>
      <c r="F10" s="369"/>
      <c r="G10" s="369"/>
      <c r="H10" s="369"/>
      <c r="L10" s="142"/>
    </row>
    <row r="11" spans="2:17" s="4" customFormat="1" ht="28.5" customHeight="1">
      <c r="B11" s="235" t="b">
        <v>0</v>
      </c>
      <c r="C11" s="368" t="s">
        <v>468</v>
      </c>
      <c r="D11" s="368"/>
      <c r="E11" s="368"/>
      <c r="F11" s="368"/>
      <c r="G11" s="368"/>
      <c r="H11" s="368"/>
      <c r="L11" s="142"/>
    </row>
    <row r="12" spans="2:17" s="4" customFormat="1" ht="15.75" customHeight="1">
      <c r="B12" s="235" t="b">
        <v>0</v>
      </c>
      <c r="C12" s="368" t="s">
        <v>436</v>
      </c>
      <c r="D12" s="368"/>
      <c r="E12" s="368"/>
      <c r="F12" s="368"/>
      <c r="G12" s="368"/>
      <c r="H12" s="368"/>
      <c r="L12" s="142"/>
    </row>
    <row r="13" spans="2:17" s="4" customFormat="1" ht="15.75" customHeight="1">
      <c r="B13" s="236" t="b">
        <v>0</v>
      </c>
      <c r="C13" s="368" t="s">
        <v>473</v>
      </c>
      <c r="D13" s="368"/>
      <c r="E13" s="368"/>
      <c r="F13" s="368"/>
      <c r="G13" s="368"/>
      <c r="H13" s="368"/>
      <c r="L13" s="142"/>
    </row>
    <row r="14" spans="2:17" s="4" customFormat="1" ht="15.75" customHeight="1">
      <c r="B14" s="235" t="b">
        <v>0</v>
      </c>
      <c r="C14" s="363" t="s">
        <v>474</v>
      </c>
      <c r="D14" s="363"/>
      <c r="E14" s="363"/>
      <c r="F14" s="363"/>
      <c r="G14" s="363"/>
      <c r="H14" s="363"/>
      <c r="L14" s="142"/>
    </row>
    <row r="15" spans="2:17" s="4" customFormat="1" ht="15.75" customHeight="1">
      <c r="B15" s="235" t="b">
        <v>0</v>
      </c>
      <c r="C15" s="363" t="s">
        <v>348</v>
      </c>
      <c r="D15" s="363"/>
      <c r="E15" s="363"/>
      <c r="F15" s="363"/>
      <c r="G15" s="363"/>
      <c r="H15" s="363"/>
      <c r="L15" s="142"/>
    </row>
    <row r="16" spans="2:17" s="4" customFormat="1" ht="15.75" customHeight="1">
      <c r="L16" s="142"/>
    </row>
    <row r="17" spans="2:12" s="4" customFormat="1" ht="15.75" customHeight="1">
      <c r="C17" s="112" t="s">
        <v>472</v>
      </c>
      <c r="D17" s="12"/>
      <c r="E17" s="12"/>
      <c r="F17" s="12"/>
      <c r="G17" s="12"/>
      <c r="H17" s="12"/>
      <c r="L17" s="142"/>
    </row>
    <row r="18" spans="2:12" s="4" customFormat="1" ht="15.75" customHeight="1">
      <c r="B18" s="235" t="b">
        <v>0</v>
      </c>
      <c r="C18" s="12" t="s">
        <v>370</v>
      </c>
      <c r="D18" s="12"/>
      <c r="E18" s="12"/>
      <c r="F18" s="12"/>
      <c r="G18" s="12"/>
      <c r="H18" s="12"/>
      <c r="L18" s="142"/>
    </row>
    <row r="19" spans="2:12" s="4" customFormat="1" ht="15.75" customHeight="1">
      <c r="B19" s="235" t="b">
        <v>0</v>
      </c>
      <c r="C19" s="363" t="s">
        <v>437</v>
      </c>
      <c r="D19" s="363"/>
      <c r="E19" s="363"/>
      <c r="F19" s="363"/>
      <c r="G19" s="363"/>
      <c r="H19" s="363"/>
      <c r="L19" s="142"/>
    </row>
    <row r="20" spans="2:12" s="4" customFormat="1" ht="15.75" customHeight="1">
      <c r="C20" s="12"/>
      <c r="D20" s="12"/>
      <c r="E20" s="12"/>
      <c r="F20" s="12"/>
      <c r="G20" s="12"/>
      <c r="H20" s="12"/>
      <c r="L20" s="142"/>
    </row>
    <row r="21" spans="2:12" s="4" customFormat="1" ht="15.75" customHeight="1">
      <c r="C21" s="112" t="s">
        <v>475</v>
      </c>
      <c r="D21" s="12"/>
      <c r="E21" s="12"/>
      <c r="F21" s="12"/>
      <c r="G21" s="12"/>
      <c r="H21" s="12"/>
      <c r="L21" s="142"/>
    </row>
    <row r="22" spans="2:12" s="4" customFormat="1" ht="15.75" customHeight="1">
      <c r="B22" s="235" t="b">
        <v>0</v>
      </c>
      <c r="C22" s="363" t="s">
        <v>476</v>
      </c>
      <c r="D22" s="363"/>
      <c r="E22" s="363"/>
      <c r="F22" s="363"/>
      <c r="G22" s="363"/>
      <c r="H22" s="363"/>
      <c r="L22" s="142"/>
    </row>
    <row r="23" spans="2:12" s="4" customFormat="1" ht="15.75" customHeight="1">
      <c r="C23" s="12"/>
      <c r="D23" s="12"/>
      <c r="E23" s="12"/>
      <c r="F23" s="12"/>
      <c r="G23" s="12"/>
      <c r="H23" s="12"/>
      <c r="L23" s="142"/>
    </row>
    <row r="24" spans="2:12" s="4" customFormat="1" ht="16.5" customHeight="1">
      <c r="B24" s="233"/>
      <c r="C24" s="233"/>
      <c r="D24" s="233"/>
      <c r="E24" s="233"/>
      <c r="F24" s="233"/>
      <c r="G24" s="233"/>
      <c r="H24" s="233"/>
      <c r="I24" s="37"/>
      <c r="L24" s="142"/>
    </row>
    <row r="25" spans="2:12" s="4" customFormat="1" ht="16.5" customHeight="1">
      <c r="C25" s="364" t="s">
        <v>349</v>
      </c>
      <c r="D25" s="364"/>
      <c r="E25" s="364"/>
      <c r="F25" s="364"/>
      <c r="G25" s="364"/>
      <c r="H25" s="364"/>
      <c r="I25" s="305"/>
      <c r="L25" s="142"/>
    </row>
    <row r="26" spans="2:12" s="4" customFormat="1" ht="43.5" customHeight="1">
      <c r="C26" s="367" t="s">
        <v>410</v>
      </c>
      <c r="D26" s="367"/>
      <c r="E26" s="367"/>
      <c r="F26" s="367"/>
      <c r="G26" s="367"/>
      <c r="H26" s="367"/>
      <c r="I26" s="305"/>
      <c r="L26" s="142"/>
    </row>
    <row r="27" spans="2:12" s="4" customFormat="1" ht="16.5" customHeight="1">
      <c r="C27" s="364" t="s">
        <v>352</v>
      </c>
      <c r="D27" s="364"/>
      <c r="E27" s="364"/>
      <c r="F27" s="364"/>
      <c r="G27" s="364"/>
      <c r="H27" s="364"/>
      <c r="I27" s="305"/>
      <c r="L27" s="142"/>
    </row>
    <row r="28" spans="2:12" s="4" customFormat="1" ht="16.5" customHeight="1">
      <c r="C28" s="364" t="s">
        <v>466</v>
      </c>
      <c r="D28" s="364"/>
      <c r="E28" s="364"/>
      <c r="F28" s="364"/>
      <c r="G28" s="364"/>
      <c r="H28" s="364"/>
      <c r="I28" s="305"/>
      <c r="L28" s="142"/>
    </row>
    <row r="29" spans="2:12" s="4" customFormat="1" ht="16.5" customHeight="1">
      <c r="C29" s="364" t="s">
        <v>44</v>
      </c>
      <c r="D29" s="364"/>
      <c r="E29" s="364"/>
      <c r="F29" s="364"/>
      <c r="G29" s="364"/>
      <c r="H29" s="364"/>
      <c r="I29" s="305"/>
      <c r="L29" s="142"/>
    </row>
    <row r="30" spans="2:12" s="4" customFormat="1" ht="28.5" customHeight="1">
      <c r="C30" s="364" t="s">
        <v>428</v>
      </c>
      <c r="D30" s="371"/>
      <c r="E30" s="371"/>
      <c r="F30" s="371"/>
      <c r="G30" s="371"/>
      <c r="H30" s="371"/>
      <c r="I30" s="305"/>
      <c r="L30" s="142"/>
    </row>
    <row r="31" spans="2:12" s="4" customFormat="1" ht="9.75" customHeight="1">
      <c r="C31" s="306"/>
      <c r="D31" s="306"/>
      <c r="E31" s="306"/>
      <c r="F31" s="306"/>
      <c r="G31" s="306"/>
      <c r="H31" s="306"/>
      <c r="I31" s="305"/>
      <c r="L31" s="142"/>
    </row>
    <row r="32" spans="2:12" s="4" customFormat="1" ht="16.5" customHeight="1">
      <c r="C32" s="367" t="s">
        <v>354</v>
      </c>
      <c r="D32" s="367"/>
      <c r="E32" s="367"/>
      <c r="F32" s="367"/>
      <c r="G32" s="367"/>
      <c r="H32" s="367"/>
      <c r="I32" s="305"/>
      <c r="L32" s="142"/>
    </row>
    <row r="33" spans="2:12" s="4" customFormat="1" ht="16.5" customHeight="1">
      <c r="C33" s="365" t="s">
        <v>397</v>
      </c>
      <c r="D33" s="366"/>
      <c r="E33" s="366"/>
      <c r="F33" s="366"/>
      <c r="G33" s="366"/>
      <c r="H33" s="366"/>
      <c r="I33" s="305"/>
      <c r="L33" s="142"/>
    </row>
    <row r="34" spans="2:12" s="4" customFormat="1" ht="16.5" customHeight="1">
      <c r="C34" s="364" t="s">
        <v>406</v>
      </c>
      <c r="D34" s="364"/>
      <c r="E34" s="364"/>
      <c r="F34" s="364"/>
      <c r="G34" s="364"/>
      <c r="H34" s="364"/>
      <c r="I34" s="305"/>
      <c r="L34" s="142"/>
    </row>
    <row r="35" spans="2:12" s="4" customFormat="1" ht="16.5" customHeight="1">
      <c r="C35" s="367" t="s">
        <v>353</v>
      </c>
      <c r="D35" s="367"/>
      <c r="E35" s="367"/>
      <c r="F35" s="367"/>
      <c r="G35" s="367"/>
      <c r="H35" s="367"/>
      <c r="I35" s="367"/>
      <c r="L35" s="142"/>
    </row>
    <row r="36" spans="2:12" s="4" customFormat="1" ht="16.5" customHeight="1">
      <c r="C36" s="307"/>
      <c r="D36" s="307"/>
      <c r="E36" s="307"/>
      <c r="F36" s="307"/>
      <c r="G36" s="307"/>
      <c r="H36" s="307"/>
      <c r="I36" s="308"/>
      <c r="L36" s="142"/>
    </row>
    <row r="37" spans="2:12" s="4" customFormat="1" ht="16.5" customHeight="1">
      <c r="B37" s="233"/>
      <c r="C37" s="309"/>
      <c r="D37" s="309"/>
      <c r="E37" s="309"/>
      <c r="F37" s="309"/>
      <c r="G37" s="309"/>
      <c r="H37" s="309"/>
      <c r="I37" s="308"/>
      <c r="L37" s="142"/>
    </row>
    <row r="38" spans="2:12" s="4" customFormat="1" ht="18.75" customHeight="1">
      <c r="C38" s="370" t="s">
        <v>261</v>
      </c>
      <c r="D38" s="370"/>
      <c r="E38" s="370"/>
      <c r="F38" s="370"/>
      <c r="G38" s="370"/>
      <c r="H38" s="370"/>
      <c r="I38" s="308"/>
      <c r="L38" s="142"/>
    </row>
    <row r="39" spans="2:12" s="4" customFormat="1" ht="16.5" customHeight="1">
      <c r="C39" s="310" t="s">
        <v>411</v>
      </c>
      <c r="D39" s="310"/>
      <c r="E39" s="310"/>
      <c r="F39" s="310"/>
      <c r="G39" s="310"/>
      <c r="H39" s="310"/>
      <c r="I39" s="308"/>
      <c r="L39" s="142"/>
    </row>
    <row r="40" spans="2:12" s="4" customFormat="1" ht="16.5" customHeight="1">
      <c r="C40" s="310" t="s">
        <v>260</v>
      </c>
      <c r="D40" s="310"/>
      <c r="E40" s="310"/>
      <c r="F40" s="310"/>
      <c r="G40" s="310"/>
      <c r="H40" s="310"/>
      <c r="I40" s="308"/>
      <c r="L40" s="142"/>
    </row>
    <row r="41" spans="2:12" s="4" customFormat="1" ht="16.5" customHeight="1">
      <c r="C41" s="310" t="s">
        <v>438</v>
      </c>
      <c r="D41" s="310"/>
      <c r="E41" s="310"/>
      <c r="F41" s="310"/>
      <c r="G41" s="310"/>
      <c r="H41" s="310"/>
      <c r="I41" s="308"/>
      <c r="L41" s="142"/>
    </row>
    <row r="42" spans="2:12" s="4" customFormat="1" ht="16.5" customHeight="1">
      <c r="C42" s="310" t="s">
        <v>439</v>
      </c>
      <c r="D42" s="310"/>
      <c r="E42" s="310"/>
      <c r="F42" s="310"/>
      <c r="G42" s="310"/>
      <c r="H42" s="310"/>
      <c r="I42" s="308"/>
      <c r="L42" s="142"/>
    </row>
    <row r="43" spans="2:12" s="4" customFormat="1" ht="16.5" customHeight="1">
      <c r="C43" s="310" t="s">
        <v>440</v>
      </c>
      <c r="D43" s="310"/>
      <c r="E43" s="310"/>
      <c r="F43" s="310"/>
      <c r="G43" s="310"/>
      <c r="H43" s="310"/>
      <c r="I43" s="308"/>
      <c r="L43" s="142"/>
    </row>
    <row r="44" spans="2:12" s="4" customFormat="1" ht="16.5" customHeight="1">
      <c r="C44" s="307"/>
      <c r="D44" s="307"/>
      <c r="E44" s="307"/>
      <c r="F44" s="307"/>
      <c r="G44" s="307"/>
      <c r="H44" s="307"/>
      <c r="I44" s="308"/>
      <c r="L44" s="142"/>
    </row>
    <row r="45" spans="2:12" s="4" customFormat="1" ht="16.5" customHeight="1">
      <c r="B45" s="233"/>
      <c r="C45" s="309"/>
      <c r="D45" s="309"/>
      <c r="E45" s="309"/>
      <c r="F45" s="309"/>
      <c r="G45" s="309"/>
      <c r="H45" s="309"/>
      <c r="I45" s="307"/>
      <c r="L45" s="142"/>
    </row>
    <row r="46" spans="2:12" s="4" customFormat="1" ht="16.5" customHeight="1">
      <c r="C46" s="364" t="s">
        <v>398</v>
      </c>
      <c r="D46" s="364"/>
      <c r="E46" s="364"/>
      <c r="F46" s="364"/>
      <c r="G46" s="364"/>
      <c r="H46" s="364"/>
      <c r="I46" s="305"/>
      <c r="L46" s="142"/>
    </row>
    <row r="47" spans="2:12" s="4" customFormat="1" ht="28.5" customHeight="1">
      <c r="C47" s="367" t="s">
        <v>372</v>
      </c>
      <c r="D47" s="367"/>
      <c r="E47" s="367"/>
      <c r="F47" s="367"/>
      <c r="G47" s="367"/>
      <c r="H47" s="367"/>
      <c r="I47" s="305"/>
      <c r="L47" s="142"/>
    </row>
    <row r="48" spans="2:12" s="4" customFormat="1" ht="16.5" customHeight="1">
      <c r="C48" s="364" t="s">
        <v>352</v>
      </c>
      <c r="D48" s="364"/>
      <c r="E48" s="364"/>
      <c r="F48" s="364"/>
      <c r="G48" s="364"/>
      <c r="H48" s="364"/>
      <c r="I48" s="305"/>
      <c r="L48" s="142"/>
    </row>
    <row r="49" spans="3:12" s="4" customFormat="1" ht="16.5" customHeight="1">
      <c r="C49" s="365" t="s">
        <v>425</v>
      </c>
      <c r="D49" s="366"/>
      <c r="E49" s="366"/>
      <c r="F49" s="366"/>
      <c r="G49" s="366"/>
      <c r="H49" s="366"/>
      <c r="I49" s="305"/>
      <c r="L49" s="142"/>
    </row>
    <row r="50" spans="3:12" s="4" customFormat="1" ht="16.5" customHeight="1">
      <c r="C50" s="320" t="s">
        <v>426</v>
      </c>
      <c r="D50" s="321"/>
      <c r="E50" s="321"/>
      <c r="F50" s="321"/>
      <c r="G50" s="321"/>
      <c r="H50" s="321"/>
      <c r="I50" s="305"/>
      <c r="L50" s="142"/>
    </row>
    <row r="51" spans="3:12" ht="16.5" customHeight="1">
      <c r="C51" s="364" t="s">
        <v>427</v>
      </c>
      <c r="D51" s="364"/>
      <c r="E51" s="364"/>
      <c r="F51" s="364"/>
      <c r="G51" s="364"/>
      <c r="H51" s="364"/>
      <c r="I51" s="311"/>
    </row>
    <row r="52" spans="3:12" ht="27" customHeight="1"/>
  </sheetData>
  <sheetProtection algorithmName="SHA-512" hashValue="TRukRS7OjnDif527VPwUtgKRRpGlV0oMXWA33D1Wfm5ZjWsmfwFC7ZHUWn5OJbwMZYHie1SYKB30rgrbmjActA==" saltValue="ofIwp2drvnxLivDlVvTCkQ==" spinCount="100000" sheet="1" selectLockedCells="1"/>
  <protectedRanges>
    <protectedRange sqref="B5" name="Range1_1"/>
  </protectedRanges>
  <mergeCells count="25">
    <mergeCell ref="C49:H49"/>
    <mergeCell ref="C51:H51"/>
    <mergeCell ref="C46:H46"/>
    <mergeCell ref="C47:H47"/>
    <mergeCell ref="C48:H48"/>
    <mergeCell ref="C38:H38"/>
    <mergeCell ref="C27:H27"/>
    <mergeCell ref="C34:H34"/>
    <mergeCell ref="C28:H28"/>
    <mergeCell ref="C29:H29"/>
    <mergeCell ref="C35:I35"/>
    <mergeCell ref="C30:H30"/>
    <mergeCell ref="B2:F2"/>
    <mergeCell ref="C14:H14"/>
    <mergeCell ref="C25:H25"/>
    <mergeCell ref="C33:H33"/>
    <mergeCell ref="C26:H26"/>
    <mergeCell ref="C10:H10"/>
    <mergeCell ref="C11:H11"/>
    <mergeCell ref="C12:H12"/>
    <mergeCell ref="C13:H13"/>
    <mergeCell ref="C19:H19"/>
    <mergeCell ref="C32:H32"/>
    <mergeCell ref="C22:H22"/>
    <mergeCell ref="C15:H15"/>
  </mergeCells>
  <conditionalFormatting sqref="B10:B11 B18:B19 B14:B15">
    <cfRule type="cellIs" dxfId="31" priority="7" operator="notEqual">
      <formula>TRUE</formula>
    </cfRule>
  </conditionalFormatting>
  <conditionalFormatting sqref="B12">
    <cfRule type="cellIs" dxfId="30" priority="2" operator="notEqual">
      <formula>TRUE</formula>
    </cfRule>
  </conditionalFormatting>
  <conditionalFormatting sqref="B22">
    <cfRule type="cellIs" dxfId="29" priority="1" operator="notEqual">
      <formula>TRUE</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1315" r:id="rId4" name="Check Box 3">
              <controlPr defaultSize="0" autoFill="0" autoLine="0" autoPict="0">
                <anchor moveWithCells="1">
                  <from>
                    <xdr:col>1</xdr:col>
                    <xdr:colOff>180975</xdr:colOff>
                    <xdr:row>9</xdr:row>
                    <xdr:rowOff>38100</xdr:rowOff>
                  </from>
                  <to>
                    <xdr:col>2</xdr:col>
                    <xdr:colOff>0</xdr:colOff>
                    <xdr:row>9</xdr:row>
                    <xdr:rowOff>180975</xdr:rowOff>
                  </to>
                </anchor>
              </controlPr>
            </control>
          </mc:Choice>
        </mc:AlternateContent>
        <mc:AlternateContent xmlns:mc="http://schemas.openxmlformats.org/markup-compatibility/2006">
          <mc:Choice Requires="x14">
            <control shapeId="141316" r:id="rId5" name="Check Box 4">
              <controlPr locked="0" defaultSize="0" autoFill="0" autoLine="0" autoPict="0">
                <anchor moveWithCells="1">
                  <from>
                    <xdr:col>1</xdr:col>
                    <xdr:colOff>180975</xdr:colOff>
                    <xdr:row>9</xdr:row>
                    <xdr:rowOff>38100</xdr:rowOff>
                  </from>
                  <to>
                    <xdr:col>2</xdr:col>
                    <xdr:colOff>0</xdr:colOff>
                    <xdr:row>9</xdr:row>
                    <xdr:rowOff>180975</xdr:rowOff>
                  </to>
                </anchor>
              </controlPr>
            </control>
          </mc:Choice>
        </mc:AlternateContent>
        <mc:AlternateContent xmlns:mc="http://schemas.openxmlformats.org/markup-compatibility/2006">
          <mc:Choice Requires="x14">
            <control shapeId="141317" r:id="rId6" name="Check Box 5">
              <controlPr defaultSize="0" autoFill="0" autoLine="0" autoPict="0">
                <anchor moveWithCells="1">
                  <from>
                    <xdr:col>1</xdr:col>
                    <xdr:colOff>180975</xdr:colOff>
                    <xdr:row>10</xdr:row>
                    <xdr:rowOff>38100</xdr:rowOff>
                  </from>
                  <to>
                    <xdr:col>2</xdr:col>
                    <xdr:colOff>0</xdr:colOff>
                    <xdr:row>10</xdr:row>
                    <xdr:rowOff>180975</xdr:rowOff>
                  </to>
                </anchor>
              </controlPr>
            </control>
          </mc:Choice>
        </mc:AlternateContent>
        <mc:AlternateContent xmlns:mc="http://schemas.openxmlformats.org/markup-compatibility/2006">
          <mc:Choice Requires="x14">
            <control shapeId="141318" r:id="rId7" name="Check Box 6">
              <controlPr locked="0" defaultSize="0" autoFill="0" autoLine="0" autoPict="0">
                <anchor moveWithCells="1">
                  <from>
                    <xdr:col>1</xdr:col>
                    <xdr:colOff>180975</xdr:colOff>
                    <xdr:row>10</xdr:row>
                    <xdr:rowOff>38100</xdr:rowOff>
                  </from>
                  <to>
                    <xdr:col>2</xdr:col>
                    <xdr:colOff>0</xdr:colOff>
                    <xdr:row>10</xdr:row>
                    <xdr:rowOff>180975</xdr:rowOff>
                  </to>
                </anchor>
              </controlPr>
            </control>
          </mc:Choice>
        </mc:AlternateContent>
        <mc:AlternateContent xmlns:mc="http://schemas.openxmlformats.org/markup-compatibility/2006">
          <mc:Choice Requires="x14">
            <control shapeId="141319" r:id="rId8" name="Check Box 7">
              <controlPr defaultSize="0" autoFill="0" autoLine="0" autoPict="0">
                <anchor moveWithCells="1">
                  <from>
                    <xdr:col>1</xdr:col>
                    <xdr:colOff>180975</xdr:colOff>
                    <xdr:row>11</xdr:row>
                    <xdr:rowOff>38100</xdr:rowOff>
                  </from>
                  <to>
                    <xdr:col>2</xdr:col>
                    <xdr:colOff>0</xdr:colOff>
                    <xdr:row>11</xdr:row>
                    <xdr:rowOff>180975</xdr:rowOff>
                  </to>
                </anchor>
              </controlPr>
            </control>
          </mc:Choice>
        </mc:AlternateContent>
        <mc:AlternateContent xmlns:mc="http://schemas.openxmlformats.org/markup-compatibility/2006">
          <mc:Choice Requires="x14">
            <control shapeId="141323" r:id="rId9" name="Check Box 11">
              <controlPr defaultSize="0" autoFill="0" autoLine="0" autoPict="0">
                <anchor moveWithCells="1">
                  <from>
                    <xdr:col>1</xdr:col>
                    <xdr:colOff>180975</xdr:colOff>
                    <xdr:row>18</xdr:row>
                    <xdr:rowOff>38100</xdr:rowOff>
                  </from>
                  <to>
                    <xdr:col>2</xdr:col>
                    <xdr:colOff>0</xdr:colOff>
                    <xdr:row>18</xdr:row>
                    <xdr:rowOff>180975</xdr:rowOff>
                  </to>
                </anchor>
              </controlPr>
            </control>
          </mc:Choice>
        </mc:AlternateContent>
        <mc:AlternateContent xmlns:mc="http://schemas.openxmlformats.org/markup-compatibility/2006">
          <mc:Choice Requires="x14">
            <control shapeId="141324" r:id="rId10" name="Check Box 12">
              <controlPr locked="0" defaultSize="0" autoFill="0" autoLine="0" autoPict="0">
                <anchor moveWithCells="1">
                  <from>
                    <xdr:col>1</xdr:col>
                    <xdr:colOff>180975</xdr:colOff>
                    <xdr:row>18</xdr:row>
                    <xdr:rowOff>38100</xdr:rowOff>
                  </from>
                  <to>
                    <xdr:col>2</xdr:col>
                    <xdr:colOff>0</xdr:colOff>
                    <xdr:row>18</xdr:row>
                    <xdr:rowOff>180975</xdr:rowOff>
                  </to>
                </anchor>
              </controlPr>
            </control>
          </mc:Choice>
        </mc:AlternateContent>
        <mc:AlternateContent xmlns:mc="http://schemas.openxmlformats.org/markup-compatibility/2006">
          <mc:Choice Requires="x14">
            <control shapeId="141329" r:id="rId11" name="Check Box 17">
              <controlPr defaultSize="0" autoFill="0" autoLine="0" autoPict="0">
                <anchor moveWithCells="1">
                  <from>
                    <xdr:col>1</xdr:col>
                    <xdr:colOff>180975</xdr:colOff>
                    <xdr:row>23</xdr:row>
                    <xdr:rowOff>0</xdr:rowOff>
                  </from>
                  <to>
                    <xdr:col>2</xdr:col>
                    <xdr:colOff>0</xdr:colOff>
                    <xdr:row>23</xdr:row>
                    <xdr:rowOff>142875</xdr:rowOff>
                  </to>
                </anchor>
              </controlPr>
            </control>
          </mc:Choice>
        </mc:AlternateContent>
        <mc:AlternateContent xmlns:mc="http://schemas.openxmlformats.org/markup-compatibility/2006">
          <mc:Choice Requires="x14">
            <control shapeId="141330" r:id="rId12" name="Check Box 18">
              <controlPr locked="0" defaultSize="0" autoFill="0" autoLine="0" autoPict="0">
                <anchor moveWithCells="1">
                  <from>
                    <xdr:col>1</xdr:col>
                    <xdr:colOff>180975</xdr:colOff>
                    <xdr:row>23</xdr:row>
                    <xdr:rowOff>0</xdr:rowOff>
                  </from>
                  <to>
                    <xdr:col>2</xdr:col>
                    <xdr:colOff>0</xdr:colOff>
                    <xdr:row>23</xdr:row>
                    <xdr:rowOff>142875</xdr:rowOff>
                  </to>
                </anchor>
              </controlPr>
            </control>
          </mc:Choice>
        </mc:AlternateContent>
        <mc:AlternateContent xmlns:mc="http://schemas.openxmlformats.org/markup-compatibility/2006">
          <mc:Choice Requires="x14">
            <control shapeId="141335" r:id="rId13" name="Check Box 23">
              <controlPr defaultSize="0" autoFill="0" autoLine="0" autoPict="0">
                <anchor moveWithCells="1">
                  <from>
                    <xdr:col>1</xdr:col>
                    <xdr:colOff>180975</xdr:colOff>
                    <xdr:row>23</xdr:row>
                    <xdr:rowOff>0</xdr:rowOff>
                  </from>
                  <to>
                    <xdr:col>2</xdr:col>
                    <xdr:colOff>0</xdr:colOff>
                    <xdr:row>23</xdr:row>
                    <xdr:rowOff>142875</xdr:rowOff>
                  </to>
                </anchor>
              </controlPr>
            </control>
          </mc:Choice>
        </mc:AlternateContent>
        <mc:AlternateContent xmlns:mc="http://schemas.openxmlformats.org/markup-compatibility/2006">
          <mc:Choice Requires="x14">
            <control shapeId="141336" r:id="rId14" name="Check Box 24">
              <controlPr locked="0" defaultSize="0" autoFill="0" autoLine="0" autoPict="0">
                <anchor moveWithCells="1">
                  <from>
                    <xdr:col>1</xdr:col>
                    <xdr:colOff>180975</xdr:colOff>
                    <xdr:row>23</xdr:row>
                    <xdr:rowOff>0</xdr:rowOff>
                  </from>
                  <to>
                    <xdr:col>2</xdr:col>
                    <xdr:colOff>0</xdr:colOff>
                    <xdr:row>23</xdr:row>
                    <xdr:rowOff>142875</xdr:rowOff>
                  </to>
                </anchor>
              </controlPr>
            </control>
          </mc:Choice>
        </mc:AlternateContent>
        <mc:AlternateContent xmlns:mc="http://schemas.openxmlformats.org/markup-compatibility/2006">
          <mc:Choice Requires="x14">
            <control shapeId="141341" r:id="rId15" name="Check Box 29">
              <controlPr defaultSize="0" autoFill="0" autoLine="0" autoPict="0">
                <anchor moveWithCells="1">
                  <from>
                    <xdr:col>1</xdr:col>
                    <xdr:colOff>180975</xdr:colOff>
                    <xdr:row>23</xdr:row>
                    <xdr:rowOff>0</xdr:rowOff>
                  </from>
                  <to>
                    <xdr:col>2</xdr:col>
                    <xdr:colOff>0</xdr:colOff>
                    <xdr:row>23</xdr:row>
                    <xdr:rowOff>142875</xdr:rowOff>
                  </to>
                </anchor>
              </controlPr>
            </control>
          </mc:Choice>
        </mc:AlternateContent>
        <mc:AlternateContent xmlns:mc="http://schemas.openxmlformats.org/markup-compatibility/2006">
          <mc:Choice Requires="x14">
            <control shapeId="141342" r:id="rId16" name="Check Box 30">
              <controlPr locked="0" defaultSize="0" autoFill="0" autoLine="0" autoPict="0">
                <anchor moveWithCells="1">
                  <from>
                    <xdr:col>1</xdr:col>
                    <xdr:colOff>180975</xdr:colOff>
                    <xdr:row>23</xdr:row>
                    <xdr:rowOff>0</xdr:rowOff>
                  </from>
                  <to>
                    <xdr:col>2</xdr:col>
                    <xdr:colOff>0</xdr:colOff>
                    <xdr:row>23</xdr:row>
                    <xdr:rowOff>142875</xdr:rowOff>
                  </to>
                </anchor>
              </controlPr>
            </control>
          </mc:Choice>
        </mc:AlternateContent>
        <mc:AlternateContent xmlns:mc="http://schemas.openxmlformats.org/markup-compatibility/2006">
          <mc:Choice Requires="x14">
            <control shapeId="141343" r:id="rId17" name="Check Box 31">
              <controlPr defaultSize="0" autoFill="0" autoLine="0" autoPict="0">
                <anchor moveWithCells="1">
                  <from>
                    <xdr:col>1</xdr:col>
                    <xdr:colOff>180975</xdr:colOff>
                    <xdr:row>13</xdr:row>
                    <xdr:rowOff>38100</xdr:rowOff>
                  </from>
                  <to>
                    <xdr:col>2</xdr:col>
                    <xdr:colOff>0</xdr:colOff>
                    <xdr:row>13</xdr:row>
                    <xdr:rowOff>180975</xdr:rowOff>
                  </to>
                </anchor>
              </controlPr>
            </control>
          </mc:Choice>
        </mc:AlternateContent>
        <mc:AlternateContent xmlns:mc="http://schemas.openxmlformats.org/markup-compatibility/2006">
          <mc:Choice Requires="x14">
            <control shapeId="141344" r:id="rId18" name="Check Box 32">
              <controlPr locked="0" defaultSize="0" autoFill="0" autoLine="0" autoPict="0">
                <anchor moveWithCells="1">
                  <from>
                    <xdr:col>1</xdr:col>
                    <xdr:colOff>180975</xdr:colOff>
                    <xdr:row>13</xdr:row>
                    <xdr:rowOff>38100</xdr:rowOff>
                  </from>
                  <to>
                    <xdr:col>2</xdr:col>
                    <xdr:colOff>0</xdr:colOff>
                    <xdr:row>13</xdr:row>
                    <xdr:rowOff>180975</xdr:rowOff>
                  </to>
                </anchor>
              </controlPr>
            </control>
          </mc:Choice>
        </mc:AlternateContent>
        <mc:AlternateContent xmlns:mc="http://schemas.openxmlformats.org/markup-compatibility/2006">
          <mc:Choice Requires="x14">
            <control shapeId="141345" r:id="rId19" name="Check Box 33">
              <controlPr defaultSize="0" autoFill="0" autoLine="0" autoPict="0">
                <anchor moveWithCells="1">
                  <from>
                    <xdr:col>1</xdr:col>
                    <xdr:colOff>180975</xdr:colOff>
                    <xdr:row>17</xdr:row>
                    <xdr:rowOff>38100</xdr:rowOff>
                  </from>
                  <to>
                    <xdr:col>2</xdr:col>
                    <xdr:colOff>0</xdr:colOff>
                    <xdr:row>17</xdr:row>
                    <xdr:rowOff>180975</xdr:rowOff>
                  </to>
                </anchor>
              </controlPr>
            </control>
          </mc:Choice>
        </mc:AlternateContent>
        <mc:AlternateContent xmlns:mc="http://schemas.openxmlformats.org/markup-compatibility/2006">
          <mc:Choice Requires="x14">
            <control shapeId="141346" r:id="rId20" name="Check Box 34">
              <controlPr locked="0" defaultSize="0" autoFill="0" autoLine="0" autoPict="0">
                <anchor moveWithCells="1">
                  <from>
                    <xdr:col>1</xdr:col>
                    <xdr:colOff>180975</xdr:colOff>
                    <xdr:row>17</xdr:row>
                    <xdr:rowOff>38100</xdr:rowOff>
                  </from>
                  <to>
                    <xdr:col>2</xdr:col>
                    <xdr:colOff>0</xdr:colOff>
                    <xdr:row>17</xdr:row>
                    <xdr:rowOff>180975</xdr:rowOff>
                  </to>
                </anchor>
              </controlPr>
            </control>
          </mc:Choice>
        </mc:AlternateContent>
        <mc:AlternateContent xmlns:mc="http://schemas.openxmlformats.org/markup-compatibility/2006">
          <mc:Choice Requires="x14">
            <control shapeId="141347" r:id="rId21" name="Check Box 35">
              <controlPr defaultSize="0" autoFill="0" autoLine="0" autoPict="0">
                <anchor moveWithCells="1">
                  <from>
                    <xdr:col>1</xdr:col>
                    <xdr:colOff>180975</xdr:colOff>
                    <xdr:row>17</xdr:row>
                    <xdr:rowOff>38100</xdr:rowOff>
                  </from>
                  <to>
                    <xdr:col>2</xdr:col>
                    <xdr:colOff>0</xdr:colOff>
                    <xdr:row>17</xdr:row>
                    <xdr:rowOff>180975</xdr:rowOff>
                  </to>
                </anchor>
              </controlPr>
            </control>
          </mc:Choice>
        </mc:AlternateContent>
        <mc:AlternateContent xmlns:mc="http://schemas.openxmlformats.org/markup-compatibility/2006">
          <mc:Choice Requires="x14">
            <control shapeId="141348" r:id="rId22" name="Check Box 36">
              <controlPr locked="0" defaultSize="0" autoFill="0" autoLine="0" autoPict="0">
                <anchor moveWithCells="1">
                  <from>
                    <xdr:col>1</xdr:col>
                    <xdr:colOff>180975</xdr:colOff>
                    <xdr:row>17</xdr:row>
                    <xdr:rowOff>38100</xdr:rowOff>
                  </from>
                  <to>
                    <xdr:col>2</xdr:col>
                    <xdr:colOff>0</xdr:colOff>
                    <xdr:row>17</xdr:row>
                    <xdr:rowOff>180975</xdr:rowOff>
                  </to>
                </anchor>
              </controlPr>
            </control>
          </mc:Choice>
        </mc:AlternateContent>
        <mc:AlternateContent xmlns:mc="http://schemas.openxmlformats.org/markup-compatibility/2006">
          <mc:Choice Requires="x14">
            <control shapeId="141349" r:id="rId23" name="Check Box 37">
              <controlPr defaultSize="0" autoFill="0" autoLine="0" autoPict="0">
                <anchor moveWithCells="1">
                  <from>
                    <xdr:col>1</xdr:col>
                    <xdr:colOff>180975</xdr:colOff>
                    <xdr:row>12</xdr:row>
                    <xdr:rowOff>38100</xdr:rowOff>
                  </from>
                  <to>
                    <xdr:col>2</xdr:col>
                    <xdr:colOff>0</xdr:colOff>
                    <xdr:row>12</xdr:row>
                    <xdr:rowOff>180975</xdr:rowOff>
                  </to>
                </anchor>
              </controlPr>
            </control>
          </mc:Choice>
        </mc:AlternateContent>
        <mc:AlternateContent xmlns:mc="http://schemas.openxmlformats.org/markup-compatibility/2006">
          <mc:Choice Requires="x14">
            <control shapeId="141350" r:id="rId24" name="Check Box 38">
              <controlPr locked="0" defaultSize="0" autoFill="0" autoLine="0" autoPict="0">
                <anchor moveWithCells="1">
                  <from>
                    <xdr:col>1</xdr:col>
                    <xdr:colOff>180975</xdr:colOff>
                    <xdr:row>12</xdr:row>
                    <xdr:rowOff>38100</xdr:rowOff>
                  </from>
                  <to>
                    <xdr:col>2</xdr:col>
                    <xdr:colOff>0</xdr:colOff>
                    <xdr:row>12</xdr:row>
                    <xdr:rowOff>180975</xdr:rowOff>
                  </to>
                </anchor>
              </controlPr>
            </control>
          </mc:Choice>
        </mc:AlternateContent>
        <mc:AlternateContent xmlns:mc="http://schemas.openxmlformats.org/markup-compatibility/2006">
          <mc:Choice Requires="x14">
            <control shapeId="141351" r:id="rId25" name="Check Box 39">
              <controlPr defaultSize="0" autoFill="0" autoLine="0" autoPict="0">
                <anchor moveWithCells="1">
                  <from>
                    <xdr:col>1</xdr:col>
                    <xdr:colOff>180975</xdr:colOff>
                    <xdr:row>12</xdr:row>
                    <xdr:rowOff>38100</xdr:rowOff>
                  </from>
                  <to>
                    <xdr:col>2</xdr:col>
                    <xdr:colOff>0</xdr:colOff>
                    <xdr:row>12</xdr:row>
                    <xdr:rowOff>180975</xdr:rowOff>
                  </to>
                </anchor>
              </controlPr>
            </control>
          </mc:Choice>
        </mc:AlternateContent>
        <mc:AlternateContent xmlns:mc="http://schemas.openxmlformats.org/markup-compatibility/2006">
          <mc:Choice Requires="x14">
            <control shapeId="141352" r:id="rId26" name="Check Box 40">
              <controlPr locked="0" defaultSize="0" autoFill="0" autoLine="0" autoPict="0">
                <anchor moveWithCells="1">
                  <from>
                    <xdr:col>1</xdr:col>
                    <xdr:colOff>180975</xdr:colOff>
                    <xdr:row>12</xdr:row>
                    <xdr:rowOff>38100</xdr:rowOff>
                  </from>
                  <to>
                    <xdr:col>2</xdr:col>
                    <xdr:colOff>0</xdr:colOff>
                    <xdr:row>12</xdr:row>
                    <xdr:rowOff>180975</xdr:rowOff>
                  </to>
                </anchor>
              </controlPr>
            </control>
          </mc:Choice>
        </mc:AlternateContent>
        <mc:AlternateContent xmlns:mc="http://schemas.openxmlformats.org/markup-compatibility/2006">
          <mc:Choice Requires="x14">
            <control shapeId="141357" r:id="rId27" name="Check Box 45">
              <controlPr defaultSize="0" autoFill="0" autoLine="0" autoPict="0">
                <anchor moveWithCells="1">
                  <from>
                    <xdr:col>1</xdr:col>
                    <xdr:colOff>180975</xdr:colOff>
                    <xdr:row>12</xdr:row>
                    <xdr:rowOff>38100</xdr:rowOff>
                  </from>
                  <to>
                    <xdr:col>2</xdr:col>
                    <xdr:colOff>0</xdr:colOff>
                    <xdr:row>12</xdr:row>
                    <xdr:rowOff>180975</xdr:rowOff>
                  </to>
                </anchor>
              </controlPr>
            </control>
          </mc:Choice>
        </mc:AlternateContent>
        <mc:AlternateContent xmlns:mc="http://schemas.openxmlformats.org/markup-compatibility/2006">
          <mc:Choice Requires="x14">
            <control shapeId="141359" r:id="rId28" name="Check Box 47">
              <controlPr defaultSize="0" autoFill="0" autoLine="0" autoPict="0">
                <anchor moveWithCells="1">
                  <from>
                    <xdr:col>1</xdr:col>
                    <xdr:colOff>180975</xdr:colOff>
                    <xdr:row>12</xdr:row>
                    <xdr:rowOff>38100</xdr:rowOff>
                  </from>
                  <to>
                    <xdr:col>2</xdr:col>
                    <xdr:colOff>0</xdr:colOff>
                    <xdr:row>12</xdr:row>
                    <xdr:rowOff>180975</xdr:rowOff>
                  </to>
                </anchor>
              </controlPr>
            </control>
          </mc:Choice>
        </mc:AlternateContent>
        <mc:AlternateContent xmlns:mc="http://schemas.openxmlformats.org/markup-compatibility/2006">
          <mc:Choice Requires="x14">
            <control shapeId="141360" r:id="rId29" name="Check Box 48">
              <controlPr locked="0" defaultSize="0" autoFill="0" autoLine="0" autoPict="0">
                <anchor moveWithCells="1">
                  <from>
                    <xdr:col>1</xdr:col>
                    <xdr:colOff>180975</xdr:colOff>
                    <xdr:row>12</xdr:row>
                    <xdr:rowOff>38100</xdr:rowOff>
                  </from>
                  <to>
                    <xdr:col>2</xdr:col>
                    <xdr:colOff>0</xdr:colOff>
                    <xdr:row>12</xdr:row>
                    <xdr:rowOff>180975</xdr:rowOff>
                  </to>
                </anchor>
              </controlPr>
            </control>
          </mc:Choice>
        </mc:AlternateContent>
        <mc:AlternateContent xmlns:mc="http://schemas.openxmlformats.org/markup-compatibility/2006">
          <mc:Choice Requires="x14">
            <control shapeId="141375" r:id="rId30" name="Check Box 63">
              <controlPr defaultSize="0" autoFill="0" autoLine="0" autoPict="0">
                <anchor moveWithCells="1">
                  <from>
                    <xdr:col>1</xdr:col>
                    <xdr:colOff>180975</xdr:colOff>
                    <xdr:row>11</xdr:row>
                    <xdr:rowOff>38100</xdr:rowOff>
                  </from>
                  <to>
                    <xdr:col>2</xdr:col>
                    <xdr:colOff>0</xdr:colOff>
                    <xdr:row>11</xdr:row>
                    <xdr:rowOff>180975</xdr:rowOff>
                  </to>
                </anchor>
              </controlPr>
            </control>
          </mc:Choice>
        </mc:AlternateContent>
        <mc:AlternateContent xmlns:mc="http://schemas.openxmlformats.org/markup-compatibility/2006">
          <mc:Choice Requires="x14">
            <control shapeId="141376" r:id="rId31" name="Check Box 64">
              <controlPr locked="0" defaultSize="0" autoFill="0" autoLine="0" autoPict="0">
                <anchor moveWithCells="1">
                  <from>
                    <xdr:col>1</xdr:col>
                    <xdr:colOff>180975</xdr:colOff>
                    <xdr:row>11</xdr:row>
                    <xdr:rowOff>38100</xdr:rowOff>
                  </from>
                  <to>
                    <xdr:col>2</xdr:col>
                    <xdr:colOff>0</xdr:colOff>
                    <xdr:row>11</xdr:row>
                    <xdr:rowOff>180975</xdr:rowOff>
                  </to>
                </anchor>
              </controlPr>
            </control>
          </mc:Choice>
        </mc:AlternateContent>
        <mc:AlternateContent xmlns:mc="http://schemas.openxmlformats.org/markup-compatibility/2006">
          <mc:Choice Requires="x14">
            <control shapeId="141383" r:id="rId32" name="Check Box 71">
              <controlPr defaultSize="0" autoFill="0" autoLine="0" autoPict="0">
                <anchor moveWithCells="1">
                  <from>
                    <xdr:col>1</xdr:col>
                    <xdr:colOff>180975</xdr:colOff>
                    <xdr:row>21</xdr:row>
                    <xdr:rowOff>38100</xdr:rowOff>
                  </from>
                  <to>
                    <xdr:col>2</xdr:col>
                    <xdr:colOff>0</xdr:colOff>
                    <xdr:row>21</xdr:row>
                    <xdr:rowOff>180975</xdr:rowOff>
                  </to>
                </anchor>
              </controlPr>
            </control>
          </mc:Choice>
        </mc:AlternateContent>
        <mc:AlternateContent xmlns:mc="http://schemas.openxmlformats.org/markup-compatibility/2006">
          <mc:Choice Requires="x14">
            <control shapeId="141384" r:id="rId33" name="Check Box 72">
              <controlPr locked="0" defaultSize="0" autoFill="0" autoLine="0" autoPict="0">
                <anchor moveWithCells="1">
                  <from>
                    <xdr:col>1</xdr:col>
                    <xdr:colOff>180975</xdr:colOff>
                    <xdr:row>21</xdr:row>
                    <xdr:rowOff>38100</xdr:rowOff>
                  </from>
                  <to>
                    <xdr:col>2</xdr:col>
                    <xdr:colOff>0</xdr:colOff>
                    <xdr:row>21</xdr:row>
                    <xdr:rowOff>180975</xdr:rowOff>
                  </to>
                </anchor>
              </controlPr>
            </control>
          </mc:Choice>
        </mc:AlternateContent>
        <mc:AlternateContent xmlns:mc="http://schemas.openxmlformats.org/markup-compatibility/2006">
          <mc:Choice Requires="x14">
            <control shapeId="141385" r:id="rId34" name="Check Box 73">
              <controlPr defaultSize="0" autoFill="0" autoLine="0" autoPict="0">
                <anchor moveWithCells="1">
                  <from>
                    <xdr:col>1</xdr:col>
                    <xdr:colOff>180975</xdr:colOff>
                    <xdr:row>14</xdr:row>
                    <xdr:rowOff>38100</xdr:rowOff>
                  </from>
                  <to>
                    <xdr:col>2</xdr:col>
                    <xdr:colOff>0</xdr:colOff>
                    <xdr:row>14</xdr:row>
                    <xdr:rowOff>180975</xdr:rowOff>
                  </to>
                </anchor>
              </controlPr>
            </control>
          </mc:Choice>
        </mc:AlternateContent>
        <mc:AlternateContent xmlns:mc="http://schemas.openxmlformats.org/markup-compatibility/2006">
          <mc:Choice Requires="x14">
            <control shapeId="141386" r:id="rId35" name="Check Box 74">
              <controlPr locked="0" defaultSize="0" autoFill="0" autoLine="0" autoPict="0">
                <anchor moveWithCells="1">
                  <from>
                    <xdr:col>1</xdr:col>
                    <xdr:colOff>180975</xdr:colOff>
                    <xdr:row>14</xdr:row>
                    <xdr:rowOff>38100</xdr:rowOff>
                  </from>
                  <to>
                    <xdr:col>2</xdr:col>
                    <xdr:colOff>0</xdr:colOff>
                    <xdr:row>14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2:Q107"/>
  <sheetViews>
    <sheetView showGridLines="0" showRowColHeaders="0" zoomScaleNormal="100" zoomScaleSheetLayoutView="90" workbookViewId="0">
      <selection activeCell="C18" sqref="C18:I18"/>
    </sheetView>
  </sheetViews>
  <sheetFormatPr defaultColWidth="9.140625" defaultRowHeight="12.75"/>
  <cols>
    <col min="1" max="1" width="1.42578125" style="37" customWidth="1"/>
    <col min="2" max="2" width="25" style="4" customWidth="1"/>
    <col min="3" max="3" width="8.140625" style="4" customWidth="1"/>
    <col min="4" max="4" width="8.28515625" style="4" customWidth="1"/>
    <col min="5" max="5" width="25.7109375" style="4" customWidth="1"/>
    <col min="6" max="6" width="6.7109375" style="4" customWidth="1"/>
    <col min="7" max="7" width="7.85546875" style="4" customWidth="1"/>
    <col min="8" max="8" width="6.85546875" style="4" customWidth="1"/>
    <col min="9" max="9" width="6.5703125" style="4" customWidth="1"/>
    <col min="10" max="10" width="18.42578125" style="4" customWidth="1"/>
    <col min="11" max="11" width="8.140625" style="4" customWidth="1"/>
    <col min="12" max="12" width="8.28515625" style="4" customWidth="1"/>
    <col min="13" max="13" width="25.7109375" style="4" customWidth="1"/>
    <col min="14" max="14" width="6.7109375" style="4" customWidth="1"/>
    <col min="15" max="15" width="7.85546875" style="4" customWidth="1"/>
    <col min="16" max="16" width="6.85546875" style="4" customWidth="1"/>
    <col min="17" max="17" width="6.5703125" style="4" customWidth="1"/>
    <col min="18" max="16384" width="9.140625" style="4"/>
  </cols>
  <sheetData>
    <row r="2" spans="1:17" ht="22.5" customHeight="1">
      <c r="B2" s="333" t="s">
        <v>235</v>
      </c>
      <c r="F2" s="5"/>
      <c r="G2" s="5"/>
      <c r="H2" s="5"/>
      <c r="I2" s="6"/>
      <c r="J2" s="6"/>
      <c r="K2" s="6"/>
      <c r="L2" s="6"/>
      <c r="M2" s="6"/>
      <c r="N2" s="7"/>
      <c r="O2" s="7"/>
      <c r="P2" s="7"/>
      <c r="Q2" s="8"/>
    </row>
    <row r="3" spans="1:17" ht="9.75" customHeight="1">
      <c r="B3" s="3"/>
      <c r="F3" s="5"/>
      <c r="G3" s="5"/>
      <c r="H3" s="5"/>
      <c r="I3" s="6"/>
      <c r="J3" s="6"/>
      <c r="K3" s="6"/>
      <c r="L3" s="6"/>
      <c r="M3" s="6"/>
      <c r="N3" s="7"/>
      <c r="O3" s="7"/>
      <c r="P3" s="7"/>
      <c r="Q3" s="8"/>
    </row>
    <row r="4" spans="1:17" ht="22.5" customHeight="1">
      <c r="F4" s="5"/>
      <c r="G4" s="5"/>
      <c r="H4" s="5"/>
      <c r="I4" s="6"/>
      <c r="J4" s="6"/>
      <c r="K4" s="6"/>
      <c r="L4" s="6"/>
      <c r="M4" s="6"/>
      <c r="N4" s="7"/>
      <c r="O4" s="7"/>
      <c r="P4" s="7"/>
      <c r="Q4" s="8"/>
    </row>
    <row r="5" spans="1:17" ht="15.75" customHeight="1">
      <c r="F5" s="9"/>
      <c r="G5" s="9"/>
      <c r="H5" s="9"/>
      <c r="I5" s="10"/>
      <c r="J5" s="11"/>
      <c r="K5" s="11"/>
      <c r="L5" s="11"/>
      <c r="M5" s="11"/>
      <c r="N5" s="12"/>
      <c r="O5" s="12"/>
      <c r="P5" s="12"/>
      <c r="Q5" s="13"/>
    </row>
    <row r="6" spans="1:17" ht="8.25" customHeight="1">
      <c r="B6" s="14"/>
      <c r="C6" s="14"/>
    </row>
    <row r="7" spans="1:17" ht="24" customHeight="1"/>
    <row r="8" spans="1:17" ht="17.25" customHeight="1"/>
    <row r="9" spans="1:17" ht="30.75" customHeight="1">
      <c r="B9" s="378" t="s">
        <v>229</v>
      </c>
      <c r="C9" s="378"/>
      <c r="D9" s="378"/>
      <c r="E9" s="378"/>
      <c r="F9" s="378"/>
      <c r="G9" s="378"/>
      <c r="H9" s="378"/>
      <c r="I9" s="378"/>
      <c r="J9" s="378"/>
      <c r="K9" s="378"/>
      <c r="L9" s="378"/>
      <c r="M9" s="378"/>
      <c r="N9" s="378"/>
      <c r="O9" s="378"/>
      <c r="P9" s="378"/>
      <c r="Q9" s="378"/>
    </row>
    <row r="10" spans="1:17" ht="21.75" customHeight="1">
      <c r="B10" s="16" t="s">
        <v>3</v>
      </c>
      <c r="C10" s="379"/>
      <c r="D10" s="380"/>
      <c r="E10" s="380"/>
      <c r="F10" s="380"/>
      <c r="G10" s="380"/>
      <c r="H10" s="380"/>
      <c r="I10" s="381"/>
      <c r="J10" s="16" t="s">
        <v>6</v>
      </c>
      <c r="K10" s="373"/>
      <c r="L10" s="373"/>
      <c r="M10" s="373"/>
      <c r="N10" s="373"/>
      <c r="O10" s="373"/>
      <c r="P10" s="373"/>
      <c r="Q10" s="374"/>
    </row>
    <row r="11" spans="1:17">
      <c r="B11" s="135"/>
      <c r="C11" s="183" t="s">
        <v>238</v>
      </c>
      <c r="D11" s="183" t="s">
        <v>243</v>
      </c>
      <c r="E11" s="280" t="s">
        <v>369</v>
      </c>
      <c r="F11" s="183" t="s">
        <v>239</v>
      </c>
      <c r="G11" s="183" t="s">
        <v>243</v>
      </c>
      <c r="H11" s="183" t="s">
        <v>240</v>
      </c>
      <c r="I11" s="184" t="s">
        <v>241</v>
      </c>
      <c r="J11" s="135"/>
      <c r="K11" s="183" t="s">
        <v>238</v>
      </c>
      <c r="L11" s="183" t="s">
        <v>243</v>
      </c>
      <c r="M11" s="280" t="s">
        <v>369</v>
      </c>
      <c r="N11" s="183" t="s">
        <v>239</v>
      </c>
      <c r="O11" s="183" t="s">
        <v>243</v>
      </c>
      <c r="P11" s="183" t="s">
        <v>240</v>
      </c>
      <c r="Q11" s="184" t="s">
        <v>241</v>
      </c>
    </row>
    <row r="12" spans="1:17" ht="25.5" customHeight="1">
      <c r="B12" s="17" t="s">
        <v>4</v>
      </c>
      <c r="C12" s="179"/>
      <c r="D12" s="179"/>
      <c r="E12" s="179"/>
      <c r="F12" s="179"/>
      <c r="G12" s="179"/>
      <c r="H12" s="179"/>
      <c r="I12" s="163"/>
      <c r="J12" s="18" t="s">
        <v>5</v>
      </c>
      <c r="K12" s="179"/>
      <c r="L12" s="179"/>
      <c r="M12" s="179"/>
      <c r="N12" s="179"/>
      <c r="O12" s="179"/>
      <c r="P12" s="179"/>
      <c r="Q12" s="163"/>
    </row>
    <row r="13" spans="1:17" ht="21.75" customHeight="1">
      <c r="B13" s="17" t="s">
        <v>304</v>
      </c>
      <c r="C13" s="397"/>
      <c r="D13" s="398"/>
      <c r="E13" s="399"/>
      <c r="F13" s="179"/>
      <c r="G13" s="401"/>
      <c r="H13" s="402"/>
      <c r="I13" s="403"/>
      <c r="J13" s="17" t="s">
        <v>304</v>
      </c>
      <c r="K13" s="382" t="s">
        <v>236</v>
      </c>
      <c r="L13" s="382"/>
      <c r="M13" s="400"/>
      <c r="N13" s="178" t="s">
        <v>237</v>
      </c>
      <c r="O13" s="386"/>
      <c r="P13" s="387"/>
      <c r="Q13" s="388"/>
    </row>
    <row r="14" spans="1:17" ht="21.75" customHeight="1">
      <c r="A14" s="4"/>
      <c r="B14" s="17" t="s">
        <v>27</v>
      </c>
      <c r="C14" s="398"/>
      <c r="D14" s="398"/>
      <c r="E14" s="398"/>
      <c r="F14" s="398"/>
      <c r="G14" s="398"/>
      <c r="H14" s="398"/>
      <c r="I14" s="406"/>
      <c r="J14" s="412"/>
      <c r="K14" s="413"/>
      <c r="L14" s="413"/>
      <c r="M14" s="414"/>
      <c r="N14" s="414"/>
      <c r="O14" s="414"/>
      <c r="P14" s="414"/>
      <c r="Q14" s="415"/>
    </row>
    <row r="15" spans="1:17" ht="21.75" customHeight="1">
      <c r="A15" s="4"/>
      <c r="B15" s="19" t="s">
        <v>36</v>
      </c>
      <c r="C15" s="409"/>
      <c r="D15" s="410"/>
      <c r="E15" s="410"/>
      <c r="F15" s="410"/>
      <c r="G15" s="410"/>
      <c r="H15" s="410"/>
      <c r="I15" s="411"/>
      <c r="J15" s="395" t="s">
        <v>283</v>
      </c>
      <c r="K15" s="396"/>
      <c r="L15" s="396"/>
      <c r="M15" s="393"/>
      <c r="N15" s="393"/>
      <c r="O15" s="393"/>
      <c r="P15" s="393"/>
      <c r="Q15" s="394"/>
    </row>
    <row r="16" spans="1:17" ht="15.75" customHeight="1">
      <c r="A16" s="4"/>
      <c r="J16" s="4" t="s">
        <v>244</v>
      </c>
    </row>
    <row r="17" spans="1:17" ht="20.25" customHeight="1">
      <c r="A17" s="4"/>
      <c r="B17" s="4" t="s">
        <v>193</v>
      </c>
    </row>
    <row r="18" spans="1:17" ht="20.25" customHeight="1">
      <c r="A18" s="4"/>
      <c r="B18" s="16" t="s">
        <v>306</v>
      </c>
      <c r="C18" s="373"/>
      <c r="D18" s="373"/>
      <c r="E18" s="373"/>
      <c r="F18" s="373"/>
      <c r="G18" s="373"/>
      <c r="H18" s="373"/>
      <c r="I18" s="374"/>
    </row>
    <row r="19" spans="1:17" ht="20.25" customHeight="1">
      <c r="A19" s="4"/>
      <c r="B19" s="17" t="s">
        <v>307</v>
      </c>
      <c r="C19" s="398"/>
      <c r="D19" s="398"/>
      <c r="E19" s="398"/>
      <c r="F19" s="398"/>
      <c r="G19" s="398"/>
      <c r="H19" s="398"/>
      <c r="I19" s="406"/>
    </row>
    <row r="20" spans="1:17" ht="20.25" customHeight="1">
      <c r="A20" s="4"/>
      <c r="B20" s="17" t="s">
        <v>35</v>
      </c>
      <c r="C20" s="416"/>
      <c r="D20" s="416"/>
      <c r="E20" s="417"/>
      <c r="F20" s="132"/>
      <c r="G20" s="418"/>
      <c r="H20" s="416"/>
      <c r="I20" s="419"/>
    </row>
    <row r="21" spans="1:17" ht="20.25" customHeight="1">
      <c r="A21" s="4"/>
      <c r="B21" s="17" t="s">
        <v>27</v>
      </c>
      <c r="C21" s="398"/>
      <c r="D21" s="398"/>
      <c r="E21" s="398"/>
      <c r="F21" s="407"/>
      <c r="G21" s="407"/>
      <c r="H21" s="407"/>
      <c r="I21" s="408"/>
      <c r="J21" s="15"/>
      <c r="K21" s="15"/>
      <c r="L21" s="15"/>
      <c r="M21" s="15"/>
    </row>
    <row r="22" spans="1:17" ht="20.25" customHeight="1">
      <c r="A22" s="4"/>
      <c r="B22" s="19" t="s">
        <v>36</v>
      </c>
      <c r="C22" s="382"/>
      <c r="D22" s="382"/>
      <c r="E22" s="382"/>
      <c r="F22" s="382"/>
      <c r="G22" s="382"/>
      <c r="H22" s="382"/>
      <c r="I22" s="383"/>
      <c r="J22" s="106"/>
      <c r="K22" s="107"/>
      <c r="L22" s="107"/>
      <c r="M22" s="107"/>
      <c r="N22" s="20"/>
      <c r="O22" s="20"/>
      <c r="P22" s="20"/>
      <c r="Q22" s="20"/>
    </row>
    <row r="23" spans="1:17" ht="17.25" customHeight="1">
      <c r="A23" s="4"/>
      <c r="B23" s="45"/>
      <c r="C23" s="27"/>
      <c r="D23" s="25"/>
      <c r="E23" s="25"/>
      <c r="F23" s="25"/>
      <c r="G23" s="26"/>
      <c r="K23" s="142"/>
    </row>
    <row r="24" spans="1:17" ht="17.25" customHeight="1">
      <c r="A24" s="4"/>
      <c r="K24" s="142"/>
    </row>
    <row r="25" spans="1:17" ht="15.75" customHeight="1">
      <c r="A25" s="4"/>
      <c r="B25" s="232" t="s">
        <v>347</v>
      </c>
      <c r="C25" s="373"/>
      <c r="D25" s="373"/>
      <c r="E25" s="373"/>
      <c r="F25" s="373"/>
      <c r="G25" s="373"/>
      <c r="H25" s="373"/>
      <c r="I25" s="374"/>
      <c r="J25" s="391" t="s">
        <v>41</v>
      </c>
      <c r="K25" s="392"/>
      <c r="L25" s="389"/>
      <c r="M25" s="389"/>
      <c r="N25" s="389"/>
      <c r="O25" s="389"/>
      <c r="P25" s="389"/>
      <c r="Q25" s="390"/>
    </row>
    <row r="26" spans="1:17" ht="16.5" customHeight="1">
      <c r="A26" s="4"/>
      <c r="B26" s="19" t="s">
        <v>27</v>
      </c>
      <c r="C26" s="382"/>
      <c r="D26" s="382"/>
      <c r="E26" s="382"/>
      <c r="F26" s="382"/>
      <c r="G26" s="382"/>
      <c r="H26" s="382"/>
      <c r="I26" s="383"/>
      <c r="J26" s="384" t="s">
        <v>36</v>
      </c>
      <c r="K26" s="385"/>
      <c r="L26" s="382"/>
      <c r="M26" s="382"/>
      <c r="N26" s="382"/>
      <c r="O26" s="382"/>
      <c r="P26" s="382"/>
      <c r="Q26" s="383"/>
    </row>
    <row r="27" spans="1:17" ht="16.5" customHeight="1">
      <c r="A27" s="4"/>
      <c r="B27" s="108"/>
      <c r="C27" s="109"/>
      <c r="D27" s="37"/>
      <c r="E27" s="37"/>
      <c r="F27" s="37"/>
      <c r="G27" s="37"/>
      <c r="K27" s="142"/>
    </row>
    <row r="28" spans="1:17" ht="16.5" customHeight="1">
      <c r="A28" s="4"/>
      <c r="B28" s="232" t="s">
        <v>217</v>
      </c>
      <c r="C28" s="373"/>
      <c r="D28" s="373"/>
      <c r="E28" s="373"/>
      <c r="F28" s="373"/>
      <c r="G28" s="373"/>
      <c r="H28" s="373"/>
      <c r="I28" s="374"/>
      <c r="J28" s="391" t="s">
        <v>41</v>
      </c>
      <c r="K28" s="392"/>
      <c r="L28" s="389"/>
      <c r="M28" s="389"/>
      <c r="N28" s="389"/>
      <c r="O28" s="389"/>
      <c r="P28" s="389"/>
      <c r="Q28" s="390"/>
    </row>
    <row r="29" spans="1:17" ht="16.5" customHeight="1">
      <c r="A29" s="4"/>
      <c r="B29" s="19" t="s">
        <v>27</v>
      </c>
      <c r="C29" s="382"/>
      <c r="D29" s="382"/>
      <c r="E29" s="382"/>
      <c r="F29" s="382"/>
      <c r="G29" s="382"/>
      <c r="H29" s="382"/>
      <c r="I29" s="383"/>
      <c r="J29" s="384" t="s">
        <v>36</v>
      </c>
      <c r="K29" s="385"/>
      <c r="L29" s="382"/>
      <c r="M29" s="382"/>
      <c r="N29" s="382"/>
      <c r="O29" s="382"/>
      <c r="P29" s="382"/>
      <c r="Q29" s="383"/>
    </row>
    <row r="30" spans="1:17">
      <c r="A30" s="4"/>
      <c r="B30" s="109"/>
      <c r="C30" s="37"/>
      <c r="D30" s="37"/>
      <c r="E30" s="37"/>
      <c r="F30" s="37"/>
      <c r="G30" s="37"/>
      <c r="K30" s="142"/>
    </row>
    <row r="31" spans="1:17" ht="16.5" customHeight="1">
      <c r="A31" s="4"/>
      <c r="B31" s="232" t="s">
        <v>218</v>
      </c>
      <c r="C31" s="373"/>
      <c r="D31" s="373"/>
      <c r="E31" s="373"/>
      <c r="F31" s="373"/>
      <c r="G31" s="373"/>
      <c r="H31" s="373"/>
      <c r="I31" s="374"/>
      <c r="J31" s="391" t="s">
        <v>41</v>
      </c>
      <c r="K31" s="392"/>
      <c r="L31" s="389"/>
      <c r="M31" s="389"/>
      <c r="N31" s="389"/>
      <c r="O31" s="389"/>
      <c r="P31" s="389"/>
      <c r="Q31" s="390"/>
    </row>
    <row r="32" spans="1:17" ht="16.5" customHeight="1">
      <c r="A32" s="4"/>
      <c r="B32" s="19" t="s">
        <v>27</v>
      </c>
      <c r="C32" s="382"/>
      <c r="D32" s="382"/>
      <c r="E32" s="382"/>
      <c r="F32" s="382"/>
      <c r="G32" s="382"/>
      <c r="H32" s="382"/>
      <c r="I32" s="383"/>
      <c r="J32" s="384" t="s">
        <v>36</v>
      </c>
      <c r="K32" s="385"/>
      <c r="L32" s="382"/>
      <c r="M32" s="382"/>
      <c r="N32" s="382"/>
      <c r="O32" s="382"/>
      <c r="P32" s="382"/>
      <c r="Q32" s="383"/>
    </row>
    <row r="33" spans="1:17" ht="20.25" customHeight="1">
      <c r="A33" s="4"/>
      <c r="B33" s="106"/>
      <c r="C33" s="21"/>
      <c r="D33" s="22"/>
      <c r="E33" s="22"/>
      <c r="F33" s="22"/>
      <c r="G33" s="22"/>
      <c r="H33" s="22"/>
      <c r="I33" s="22"/>
    </row>
    <row r="34" spans="1:17" ht="20.25" customHeight="1">
      <c r="A34" s="4"/>
      <c r="B34" s="234" t="s">
        <v>96</v>
      </c>
      <c r="C34" s="373"/>
      <c r="D34" s="373"/>
      <c r="E34" s="373"/>
      <c r="F34" s="373"/>
      <c r="G34" s="373"/>
      <c r="H34" s="373"/>
      <c r="I34" s="374"/>
    </row>
    <row r="35" spans="1:17" ht="20.25" customHeight="1">
      <c r="A35" s="4"/>
      <c r="B35" s="375" t="s">
        <v>433</v>
      </c>
      <c r="C35" s="372"/>
      <c r="D35" s="372"/>
      <c r="E35" s="372"/>
      <c r="F35" s="372"/>
      <c r="G35" s="372"/>
      <c r="H35" s="372"/>
      <c r="I35" s="372"/>
      <c r="J35" s="372"/>
      <c r="K35" s="372"/>
      <c r="L35" s="372"/>
      <c r="M35" s="372"/>
      <c r="N35" s="372"/>
      <c r="O35" s="372"/>
      <c r="P35" s="372"/>
      <c r="Q35" s="372"/>
    </row>
    <row r="36" spans="1:17" ht="20.25" customHeight="1">
      <c r="A36" s="4"/>
      <c r="B36" s="376"/>
      <c r="C36" s="372"/>
      <c r="D36" s="372"/>
      <c r="E36" s="372"/>
      <c r="F36" s="372"/>
      <c r="G36" s="372"/>
      <c r="H36" s="372"/>
      <c r="I36" s="372"/>
      <c r="J36" s="372"/>
      <c r="K36" s="372"/>
      <c r="L36" s="372"/>
      <c r="M36" s="372"/>
      <c r="N36" s="372"/>
      <c r="O36" s="372"/>
      <c r="P36" s="372"/>
      <c r="Q36" s="372"/>
    </row>
    <row r="37" spans="1:17" ht="42" customHeight="1">
      <c r="A37" s="4"/>
      <c r="B37" s="377"/>
      <c r="C37" s="372"/>
      <c r="D37" s="372"/>
      <c r="E37" s="372"/>
      <c r="F37" s="372"/>
      <c r="G37" s="372"/>
      <c r="H37" s="372"/>
      <c r="I37" s="372"/>
      <c r="J37" s="372"/>
      <c r="K37" s="372"/>
      <c r="L37" s="372"/>
      <c r="M37" s="372"/>
      <c r="N37" s="372"/>
      <c r="O37" s="372"/>
      <c r="P37" s="372"/>
      <c r="Q37" s="372"/>
    </row>
    <row r="38" spans="1:17" ht="20.25" customHeight="1">
      <c r="A38" s="4"/>
      <c r="B38" s="106"/>
      <c r="C38" s="21"/>
      <c r="D38" s="22"/>
      <c r="E38" s="22"/>
      <c r="F38" s="22"/>
      <c r="G38" s="22"/>
      <c r="H38" s="22"/>
      <c r="I38" s="22"/>
    </row>
    <row r="39" spans="1:17" ht="20.25" customHeight="1">
      <c r="A39" s="4"/>
      <c r="B39" s="106"/>
      <c r="C39" s="21"/>
      <c r="D39" s="22"/>
      <c r="E39" s="22"/>
      <c r="F39" s="22"/>
      <c r="G39" s="22"/>
      <c r="H39" s="22"/>
      <c r="I39" s="22"/>
    </row>
    <row r="40" spans="1:17">
      <c r="A40" s="4"/>
    </row>
    <row r="41" spans="1:17" s="12" customFormat="1" ht="15.75" customHeight="1">
      <c r="A41" s="4"/>
      <c r="B41" s="99" t="s">
        <v>242</v>
      </c>
      <c r="C41" s="24"/>
      <c r="D41" s="25"/>
      <c r="E41" s="25"/>
      <c r="F41" s="25"/>
      <c r="G41" s="25"/>
      <c r="H41" s="25"/>
      <c r="I41" s="25"/>
      <c r="J41" s="26"/>
      <c r="K41" s="27"/>
      <c r="L41" s="404"/>
      <c r="M41" s="404"/>
      <c r="N41" s="404"/>
      <c r="O41" s="404"/>
      <c r="P41" s="404"/>
      <c r="Q41" s="404"/>
    </row>
    <row r="42" spans="1:17" ht="15.75" customHeight="1">
      <c r="A42" s="4"/>
      <c r="B42" s="2" t="s">
        <v>129</v>
      </c>
      <c r="C42" s="24"/>
      <c r="D42" s="25"/>
      <c r="E42" s="25"/>
      <c r="F42" s="25"/>
      <c r="G42" s="25"/>
      <c r="H42" s="25"/>
      <c r="J42" s="26"/>
      <c r="K42" s="27"/>
      <c r="L42" s="405"/>
      <c r="M42" s="405"/>
      <c r="N42" s="405"/>
      <c r="O42" s="405"/>
      <c r="P42" s="405"/>
      <c r="Q42" s="405"/>
    </row>
    <row r="43" spans="1:17" ht="15.75" customHeight="1">
      <c r="A43" s="4"/>
      <c r="B43" s="23"/>
      <c r="C43" s="24"/>
      <c r="D43" s="25"/>
      <c r="E43" s="25"/>
      <c r="F43" s="25"/>
      <c r="G43" s="25"/>
      <c r="H43" s="25"/>
      <c r="I43" s="2"/>
      <c r="J43" s="26"/>
      <c r="K43" s="27"/>
      <c r="L43" s="405"/>
      <c r="M43" s="405"/>
      <c r="N43" s="405"/>
      <c r="O43" s="405"/>
      <c r="P43" s="405"/>
      <c r="Q43" s="405"/>
    </row>
    <row r="44" spans="1:17" ht="15">
      <c r="A44" s="4"/>
      <c r="B44" s="28" t="s">
        <v>2</v>
      </c>
      <c r="C44" s="29"/>
      <c r="D44" s="29"/>
      <c r="E44" s="29"/>
      <c r="J44" s="32"/>
      <c r="K44" s="33"/>
      <c r="L44" s="405"/>
      <c r="M44" s="405"/>
      <c r="N44" s="405"/>
      <c r="O44" s="405"/>
      <c r="P44" s="405"/>
      <c r="Q44" s="405"/>
    </row>
    <row r="45" spans="1:17" ht="14.25">
      <c r="A45" s="4"/>
      <c r="B45" s="31" t="s">
        <v>128</v>
      </c>
      <c r="C45" s="29"/>
      <c r="D45" s="29"/>
      <c r="E45" s="29"/>
      <c r="F45" s="30"/>
      <c r="G45" s="30"/>
      <c r="H45" s="30"/>
      <c r="I45" s="31"/>
      <c r="J45" s="32"/>
      <c r="K45" s="33"/>
      <c r="L45" s="405"/>
      <c r="M45" s="405"/>
      <c r="N45" s="405"/>
      <c r="O45" s="405"/>
      <c r="P45" s="405"/>
      <c r="Q45" s="405"/>
    </row>
    <row r="46" spans="1:17" ht="15.75" customHeight="1">
      <c r="A46" s="4"/>
      <c r="B46" s="31" t="s">
        <v>7</v>
      </c>
      <c r="C46" s="29"/>
      <c r="D46" s="29"/>
      <c r="E46" s="29"/>
      <c r="F46" s="30"/>
      <c r="G46" s="30" t="s">
        <v>26</v>
      </c>
      <c r="H46" s="31" t="s">
        <v>95</v>
      </c>
      <c r="K46" s="33"/>
      <c r="L46" s="405"/>
      <c r="M46" s="405"/>
      <c r="N46" s="405"/>
      <c r="O46" s="405"/>
      <c r="P46" s="405"/>
      <c r="Q46" s="405"/>
    </row>
    <row r="47" spans="1:17" ht="14.25">
      <c r="A47" s="4"/>
      <c r="B47" s="31" t="s">
        <v>8</v>
      </c>
      <c r="C47" s="29"/>
      <c r="D47" s="29"/>
      <c r="E47" s="29"/>
      <c r="F47" s="30"/>
      <c r="G47" s="30"/>
      <c r="H47" s="30"/>
      <c r="J47" s="32"/>
      <c r="K47" s="33"/>
      <c r="M47" s="281" t="s">
        <v>39</v>
      </c>
      <c r="Q47" s="140" t="s">
        <v>488</v>
      </c>
    </row>
    <row r="48" spans="1:17">
      <c r="A48" s="4"/>
    </row>
    <row r="49" spans="1:9">
      <c r="A49" s="4"/>
    </row>
    <row r="50" spans="1:9">
      <c r="A50" s="4"/>
      <c r="I50" s="12"/>
    </row>
    <row r="51" spans="1:9">
      <c r="A51" s="4"/>
      <c r="B51" s="34"/>
    </row>
    <row r="52" spans="1:9">
      <c r="A52" s="4"/>
      <c r="B52" s="12"/>
    </row>
    <row r="53" spans="1:9">
      <c r="A53" s="4"/>
      <c r="B53" s="12"/>
    </row>
    <row r="54" spans="1:9">
      <c r="A54" s="4"/>
      <c r="B54" s="12"/>
    </row>
    <row r="55" spans="1:9">
      <c r="A55" s="4"/>
      <c r="B55" s="12"/>
    </row>
    <row r="56" spans="1:9">
      <c r="A56" s="4"/>
      <c r="B56" s="12"/>
    </row>
    <row r="57" spans="1:9">
      <c r="A57" s="4"/>
      <c r="B57" s="12"/>
    </row>
    <row r="58" spans="1:9">
      <c r="A58" s="4"/>
      <c r="B58" s="12"/>
    </row>
    <row r="59" spans="1:9">
      <c r="A59" s="4"/>
      <c r="B59" s="12"/>
    </row>
    <row r="60" spans="1:9">
      <c r="A60" s="4"/>
      <c r="B60" s="12"/>
    </row>
    <row r="61" spans="1:9">
      <c r="B61" s="12"/>
    </row>
    <row r="66" ht="34.5" customHeight="1"/>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c r="A100" s="4"/>
    </row>
    <row r="101" spans="1:1">
      <c r="A101" s="4"/>
    </row>
    <row r="102" spans="1:1">
      <c r="A102" s="4"/>
    </row>
    <row r="103" spans="1:1">
      <c r="A103" s="4"/>
    </row>
    <row r="104" spans="1:1">
      <c r="A104" s="4"/>
    </row>
    <row r="105" spans="1:1">
      <c r="A105" s="4"/>
    </row>
    <row r="106" spans="1:1">
      <c r="A106" s="4"/>
    </row>
    <row r="107" spans="1:1">
      <c r="A107" s="4"/>
    </row>
  </sheetData>
  <sheetProtection algorithmName="SHA-512" hashValue="WXJtjl4gQIXzosopYDDtcZY71bpvt6iB/yXQnxIei6UhusQJpQK8FErBJD8SIB+EWfBRNYt4pKwQ4u5KI4jbmQ==" saltValue="xpuvEhtmR8aXfXknBJqOZA==" spinCount="100000" sheet="1" selectLockedCells="1"/>
  <protectedRanges>
    <protectedRange sqref="N14:P14 C22:I22 F18:H19 F21:H21 C20:I20 C15:I15 F14:H14 C26:I26 N26:P26 N29:P29 F28:H28 C29:I29 N32:P32 F31:H31 C32:I32 F25:H25 K10:Q13 C10:I13" name="Range1_1"/>
    <protectedRange sqref="K25:L25 K28:L28 K31:L31" name="Range1_2"/>
  </protectedRanges>
  <customSheetViews>
    <customSheetView guid="{0E33CC5E-2173-44FF-BE56-8EE357E6004D}" showGridLines="0" printArea="1">
      <selection activeCell="A15" sqref="A15:J15"/>
      <pageMargins left="0.17" right="0.16" top="0.19" bottom="0.16" header="0.17" footer="0.16"/>
      <printOptions horizontalCentered="1"/>
      <pageSetup scale="79" orientation="portrait" r:id="rId1"/>
      <headerFooter alignWithMargins="0">
        <oddFooter>&amp;R&amp;8&amp;F</oddFooter>
      </headerFooter>
    </customSheetView>
  </customSheetViews>
  <mergeCells count="41">
    <mergeCell ref="L31:Q31"/>
    <mergeCell ref="C32:I32"/>
    <mergeCell ref="J32:K32"/>
    <mergeCell ref="L32:Q32"/>
    <mergeCell ref="C20:E20"/>
    <mergeCell ref="G20:I20"/>
    <mergeCell ref="J29:K29"/>
    <mergeCell ref="L29:Q29"/>
    <mergeCell ref="C28:I28"/>
    <mergeCell ref="G13:I13"/>
    <mergeCell ref="C29:I29"/>
    <mergeCell ref="J31:K31"/>
    <mergeCell ref="L41:Q46"/>
    <mergeCell ref="C14:I14"/>
    <mergeCell ref="C22:I22"/>
    <mergeCell ref="C18:I18"/>
    <mergeCell ref="C19:I19"/>
    <mergeCell ref="C21:I21"/>
    <mergeCell ref="C15:I15"/>
    <mergeCell ref="J14:L14"/>
    <mergeCell ref="M14:Q14"/>
    <mergeCell ref="C25:I25"/>
    <mergeCell ref="C31:I31"/>
    <mergeCell ref="J28:K28"/>
    <mergeCell ref="L28:Q28"/>
    <mergeCell ref="C35:Q37"/>
    <mergeCell ref="C34:I34"/>
    <mergeCell ref="B35:B37"/>
    <mergeCell ref="B9:Q9"/>
    <mergeCell ref="K10:Q10"/>
    <mergeCell ref="C10:I10"/>
    <mergeCell ref="L26:Q26"/>
    <mergeCell ref="J26:K26"/>
    <mergeCell ref="C26:I26"/>
    <mergeCell ref="O13:Q13"/>
    <mergeCell ref="L25:Q25"/>
    <mergeCell ref="J25:K25"/>
    <mergeCell ref="M15:Q15"/>
    <mergeCell ref="J15:L15"/>
    <mergeCell ref="C13:E13"/>
    <mergeCell ref="K13:M13"/>
  </mergeCells>
  <phoneticPr fontId="0" type="noConversion"/>
  <conditionalFormatting sqref="C10:I10 C12 E12:F12 G13:I13 C14:I15">
    <cfRule type="cellIs" dxfId="28" priority="7" operator="equal">
      <formula>""</formula>
    </cfRule>
  </conditionalFormatting>
  <conditionalFormatting sqref="K10:Q10 C25:I26 L25:Q26 C28:I29 L28:Q29 C31:I32 L31:Q32">
    <cfRule type="cellIs" dxfId="27" priority="6" operator="equal">
      <formula>""</formula>
    </cfRule>
  </conditionalFormatting>
  <conditionalFormatting sqref="C34:I34">
    <cfRule type="cellIs" dxfId="26" priority="3" operator="equal">
      <formula>""</formula>
    </cfRule>
  </conditionalFormatting>
  <conditionalFormatting sqref="C13">
    <cfRule type="cellIs" dxfId="25" priority="2" operator="equal">
      <formula>""</formula>
    </cfRule>
  </conditionalFormatting>
  <conditionalFormatting sqref="F13">
    <cfRule type="cellIs" dxfId="24" priority="1" operator="equal">
      <formula>""</formula>
    </cfRule>
  </conditionalFormatting>
  <dataValidations count="2">
    <dataValidation type="list" allowBlank="1" showInputMessage="1" showErrorMessage="1" sqref="D12 G12 L12 O12" xr:uid="{B7ADD008-DB21-48BD-B56A-13CF53849094}">
      <formula1>Address_Direction</formula1>
    </dataValidation>
    <dataValidation type="list" allowBlank="1" showInputMessage="1" showErrorMessage="1" sqref="F12 N12" xr:uid="{13290721-8D16-4B70-82C2-6BD20196D79C}">
      <formula1>Address_Suffix</formula1>
    </dataValidation>
  </dataValidations>
  <hyperlinks>
    <hyperlink ref="B42" r:id="rId2" xr:uid="{00000000-0004-0000-0000-000000000000}"/>
  </hyperlinks>
  <printOptions horizontalCentered="1"/>
  <pageMargins left="0.17" right="0.16" top="0.19" bottom="0.16" header="0.17" footer="0.16"/>
  <pageSetup scale="56" orientation="portrait" r:id="rId3"/>
  <headerFooter alignWithMargins="0">
    <oddFooter>&amp;R&amp;8&amp;F</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67"/>
  <sheetViews>
    <sheetView showGridLines="0" showRowColHeaders="0" zoomScaleNormal="100" workbookViewId="0">
      <selection activeCell="C7" sqref="C7"/>
    </sheetView>
  </sheetViews>
  <sheetFormatPr defaultColWidth="9.140625" defaultRowHeight="12.75"/>
  <cols>
    <col min="1" max="1" width="1.42578125" style="37" customWidth="1"/>
    <col min="2" max="2" width="23.42578125" style="37" customWidth="1"/>
    <col min="3" max="3" width="44.140625" style="37" customWidth="1"/>
    <col min="4" max="4" width="20.85546875" style="37" customWidth="1"/>
    <col min="5" max="5" width="18.5703125" style="37" customWidth="1"/>
    <col min="6" max="6" width="15.5703125" style="37" customWidth="1"/>
    <col min="7" max="7" width="14.85546875" style="37" customWidth="1"/>
    <col min="8" max="8" width="17" style="36" customWidth="1"/>
    <col min="9" max="9" width="15.42578125" style="36" bestFit="1" customWidth="1"/>
    <col min="10" max="10" width="9.140625" style="36"/>
    <col min="11" max="11" width="9.140625" style="145"/>
    <col min="12" max="17" width="9.140625" style="36"/>
    <col min="18" max="16384" width="9.140625" style="37"/>
  </cols>
  <sheetData>
    <row r="1" spans="2:17">
      <c r="H1" s="37"/>
      <c r="I1" s="37"/>
      <c r="J1" s="37"/>
      <c r="K1" s="144"/>
      <c r="L1" s="37"/>
      <c r="M1" s="37"/>
      <c r="N1" s="37"/>
      <c r="O1" s="37"/>
      <c r="P1" s="37"/>
      <c r="Q1" s="37"/>
    </row>
    <row r="2" spans="2:17" ht="20.25">
      <c r="B2" s="35" t="s">
        <v>235</v>
      </c>
      <c r="C2" s="36"/>
      <c r="D2" s="36"/>
      <c r="E2" s="36"/>
      <c r="H2" s="37"/>
      <c r="I2" s="37"/>
      <c r="J2" s="37"/>
      <c r="K2" s="144"/>
      <c r="L2" s="37"/>
      <c r="M2" s="37"/>
      <c r="N2" s="37"/>
      <c r="O2" s="37"/>
      <c r="P2" s="37"/>
      <c r="Q2" s="37"/>
    </row>
    <row r="3" spans="2:17" ht="10.5" customHeight="1">
      <c r="B3" s="38"/>
      <c r="H3" s="37"/>
      <c r="I3" s="37"/>
      <c r="J3" s="37"/>
      <c r="K3" s="144"/>
      <c r="L3" s="37"/>
      <c r="M3" s="37"/>
      <c r="N3" s="37"/>
      <c r="O3" s="37"/>
      <c r="P3" s="37"/>
      <c r="Q3" s="37"/>
    </row>
    <row r="4" spans="2:17" ht="28.5" customHeight="1">
      <c r="B4" s="39"/>
      <c r="D4" s="40"/>
      <c r="H4" s="37"/>
      <c r="I4" s="37"/>
      <c r="J4" s="37"/>
      <c r="K4" s="144"/>
      <c r="L4" s="37"/>
      <c r="M4" s="37"/>
      <c r="N4" s="37"/>
      <c r="O4" s="37"/>
      <c r="P4" s="37"/>
      <c r="Q4" s="37"/>
    </row>
    <row r="5" spans="2:17" ht="16.5" customHeight="1">
      <c r="H5" s="37"/>
      <c r="I5" s="37"/>
      <c r="J5" s="37"/>
      <c r="K5" s="144"/>
      <c r="L5" s="37"/>
      <c r="M5" s="37"/>
      <c r="N5" s="37"/>
      <c r="O5" s="37"/>
      <c r="P5" s="37"/>
      <c r="Q5" s="37"/>
    </row>
    <row r="6" spans="2:17" s="4" customFormat="1" ht="17.25" customHeight="1">
      <c r="K6" s="142"/>
    </row>
    <row r="7" spans="2:17" s="4" customFormat="1" ht="20.25" customHeight="1">
      <c r="B7" s="340" t="s">
        <v>441</v>
      </c>
      <c r="C7" s="324"/>
      <c r="D7" s="116"/>
      <c r="E7" s="342" t="s">
        <v>412</v>
      </c>
      <c r="F7" s="421"/>
      <c r="G7" s="422"/>
      <c r="I7" s="313"/>
      <c r="K7" s="142"/>
    </row>
    <row r="8" spans="2:17" s="4" customFormat="1" ht="20.25" customHeight="1">
      <c r="B8" s="338" t="s">
        <v>451</v>
      </c>
      <c r="C8" s="334"/>
      <c r="D8" s="336"/>
      <c r="E8" s="341" t="s">
        <v>413</v>
      </c>
      <c r="F8" s="421"/>
      <c r="G8" s="422"/>
      <c r="H8" s="337" t="s">
        <v>448</v>
      </c>
      <c r="I8" s="314" t="str">
        <f>IF(AND(F8="Yes",OR(F9="Leased",F9="PPA")),"Incentive only available for customer-owned systems","")</f>
        <v/>
      </c>
      <c r="K8" s="142"/>
    </row>
    <row r="9" spans="2:17" s="4" customFormat="1" ht="20.25" customHeight="1">
      <c r="B9" s="338" t="s">
        <v>446</v>
      </c>
      <c r="C9" s="334"/>
      <c r="D9" s="20" t="s">
        <v>447</v>
      </c>
      <c r="E9" s="339" t="s">
        <v>450</v>
      </c>
      <c r="F9" s="421"/>
      <c r="G9" s="422"/>
      <c r="H9" s="337" t="s">
        <v>449</v>
      </c>
      <c r="K9" s="142"/>
    </row>
    <row r="10" spans="2:17" s="4" customFormat="1" ht="15" customHeight="1">
      <c r="B10" s="176"/>
      <c r="D10" s="314" t="str">
        <f>IF($C9="Residential Multi-Family","Submit supplementary Shared Energy System form","")</f>
        <v/>
      </c>
      <c r="E10" s="177"/>
      <c r="F10" s="25"/>
      <c r="G10" s="335"/>
      <c r="K10" s="142"/>
    </row>
    <row r="11" spans="2:17" s="4" customFormat="1" ht="5.25" customHeight="1">
      <c r="B11" s="41"/>
      <c r="C11" s="42"/>
      <c r="D11" s="43"/>
      <c r="E11" s="43"/>
      <c r="F11" s="43"/>
      <c r="G11" s="44"/>
      <c r="K11" s="142"/>
    </row>
    <row r="12" spans="2:17" s="4" customFormat="1" ht="16.5" customHeight="1">
      <c r="B12" s="37"/>
      <c r="C12" s="37"/>
      <c r="D12" s="37"/>
      <c r="E12" s="37"/>
      <c r="F12" s="37"/>
      <c r="G12" s="37"/>
      <c r="K12" s="142"/>
    </row>
    <row r="13" spans="2:17" s="4" customFormat="1" ht="16.5" customHeight="1">
      <c r="K13" s="142"/>
    </row>
    <row r="14" spans="2:17" s="4" customFormat="1" ht="15.75" customHeight="1">
      <c r="B14" s="112" t="s">
        <v>442</v>
      </c>
      <c r="C14" s="16" t="s">
        <v>230</v>
      </c>
      <c r="D14" s="223"/>
      <c r="E14" s="134" t="s">
        <v>234</v>
      </c>
      <c r="F14" s="122"/>
      <c r="G14" s="237" t="str">
        <f>IF((SUM(G17:G22)=D14),"","*Sum of subarray size must equal total system size")</f>
        <v/>
      </c>
      <c r="H14" s="12"/>
      <c r="K14" s="142"/>
    </row>
    <row r="15" spans="2:17" s="4" customFormat="1" ht="15.75" customHeight="1">
      <c r="C15" s="174" t="s">
        <v>245</v>
      </c>
      <c r="D15" s="248"/>
      <c r="E15" s="123" t="s">
        <v>10</v>
      </c>
      <c r="F15" s="124"/>
      <c r="G15" s="125"/>
      <c r="H15" s="12"/>
      <c r="K15" s="142"/>
    </row>
    <row r="16" spans="2:17" s="4" customFormat="1" ht="32.25" customHeight="1">
      <c r="C16" s="113" t="s">
        <v>231</v>
      </c>
      <c r="D16" s="185" t="s">
        <v>219</v>
      </c>
      <c r="E16" s="186" t="s">
        <v>220</v>
      </c>
      <c r="F16" s="119"/>
      <c r="G16" s="125" t="s">
        <v>225</v>
      </c>
      <c r="H16" s="423" t="s">
        <v>351</v>
      </c>
      <c r="I16" s="423"/>
      <c r="K16" s="142"/>
    </row>
    <row r="17" spans="3:17" s="4" customFormat="1" ht="15.75" customHeight="1">
      <c r="C17" s="114" t="s">
        <v>221</v>
      </c>
      <c r="D17" s="131"/>
      <c r="E17" s="111"/>
      <c r="F17" s="119" t="s">
        <v>246</v>
      </c>
      <c r="G17" s="224"/>
      <c r="H17" s="219"/>
      <c r="I17" s="4" t="s">
        <v>232</v>
      </c>
      <c r="K17" s="142"/>
    </row>
    <row r="18" spans="3:17" s="4" customFormat="1" ht="15.75" customHeight="1">
      <c r="C18" s="114" t="s">
        <v>222</v>
      </c>
      <c r="D18" s="131"/>
      <c r="E18" s="111"/>
      <c r="F18" s="119" t="s">
        <v>246</v>
      </c>
      <c r="G18" s="224"/>
      <c r="H18" s="219"/>
      <c r="I18" s="4" t="s">
        <v>232</v>
      </c>
      <c r="K18" s="142"/>
    </row>
    <row r="19" spans="3:17" s="4" customFormat="1" ht="15.75" customHeight="1">
      <c r="C19" s="114" t="s">
        <v>223</v>
      </c>
      <c r="D19" s="131"/>
      <c r="E19" s="111"/>
      <c r="F19" s="119" t="s">
        <v>246</v>
      </c>
      <c r="G19" s="224"/>
      <c r="H19" s="219"/>
      <c r="I19" s="4" t="s">
        <v>232</v>
      </c>
      <c r="K19" s="142"/>
    </row>
    <row r="20" spans="3:17" s="4" customFormat="1" ht="15.75" customHeight="1">
      <c r="C20" s="114" t="s">
        <v>224</v>
      </c>
      <c r="D20" s="131"/>
      <c r="E20" s="111"/>
      <c r="F20" s="119" t="s">
        <v>246</v>
      </c>
      <c r="G20" s="224"/>
      <c r="H20" s="219"/>
      <c r="I20" s="4" t="s">
        <v>232</v>
      </c>
      <c r="K20" s="142"/>
    </row>
    <row r="21" spans="3:17" s="4" customFormat="1" ht="15.75" customHeight="1">
      <c r="C21" s="114" t="s">
        <v>342</v>
      </c>
      <c r="D21" s="131"/>
      <c r="E21" s="111"/>
      <c r="F21" s="119" t="s">
        <v>246</v>
      </c>
      <c r="G21" s="224"/>
      <c r="H21" s="219"/>
      <c r="I21" s="4" t="s">
        <v>232</v>
      </c>
      <c r="K21" s="142"/>
    </row>
    <row r="22" spans="3:17" s="4" customFormat="1" ht="15.75" customHeight="1">
      <c r="C22" s="114" t="s">
        <v>343</v>
      </c>
      <c r="D22" s="131"/>
      <c r="E22" s="111"/>
      <c r="F22" s="119" t="s">
        <v>246</v>
      </c>
      <c r="G22" s="223"/>
      <c r="H22" s="219"/>
      <c r="I22" s="4" t="s">
        <v>232</v>
      </c>
      <c r="K22" s="142"/>
    </row>
    <row r="23" spans="3:17" s="4" customFormat="1" ht="15.75" customHeight="1">
      <c r="C23" s="126"/>
      <c r="D23" s="424"/>
      <c r="E23" s="425"/>
      <c r="F23" s="127"/>
      <c r="G23" s="187"/>
      <c r="H23" s="220">
        <f>SUM(H17:H22)</f>
        <v>0</v>
      </c>
      <c r="I23" s="4" t="s">
        <v>233</v>
      </c>
      <c r="K23" s="142"/>
    </row>
    <row r="24" spans="3:17" s="4" customFormat="1" ht="15.75" customHeight="1">
      <c r="C24" s="115" t="s">
        <v>251</v>
      </c>
      <c r="D24" s="117"/>
      <c r="E24" s="128" t="s">
        <v>227</v>
      </c>
      <c r="F24" s="129"/>
      <c r="G24" s="130"/>
      <c r="H24" s="144" t="str">
        <f>IF(OR('Admin Staff only'!D39="",$H$23=0),"",IF(OR('Admin Staff only'!D39&gt;1.2,'Admin Staff only'!D39&lt;0.5),"check your entries above",""))</f>
        <v/>
      </c>
      <c r="K24" s="142"/>
    </row>
    <row r="25" spans="3:17" s="4" customFormat="1" ht="15.75" customHeight="1">
      <c r="C25" s="114" t="s">
        <v>249</v>
      </c>
      <c r="D25" s="118"/>
      <c r="E25" s="25"/>
      <c r="F25" s="119"/>
      <c r="G25" s="12"/>
      <c r="H25" s="12"/>
      <c r="K25" s="142"/>
    </row>
    <row r="26" spans="3:17">
      <c r="C26" s="146" t="s">
        <v>226</v>
      </c>
      <c r="D26" s="118"/>
      <c r="E26" s="120"/>
      <c r="F26" s="121"/>
      <c r="G26" s="110"/>
      <c r="H26" s="110"/>
      <c r="I26" s="37"/>
      <c r="J26" s="37"/>
      <c r="K26" s="144"/>
      <c r="L26" s="37"/>
      <c r="M26" s="37"/>
      <c r="N26" s="37"/>
      <c r="O26" s="37"/>
      <c r="P26" s="37"/>
      <c r="Q26" s="37"/>
    </row>
    <row r="27" spans="3:17">
      <c r="C27" s="146" t="s">
        <v>228</v>
      </c>
      <c r="D27" s="118"/>
      <c r="E27" s="120"/>
      <c r="F27" s="121"/>
      <c r="G27" s="110"/>
      <c r="H27" s="110"/>
      <c r="I27" s="37"/>
      <c r="J27" s="37"/>
      <c r="K27" s="144"/>
      <c r="L27" s="37"/>
      <c r="M27" s="37"/>
      <c r="N27" s="37"/>
      <c r="O27" s="37"/>
      <c r="P27" s="37"/>
      <c r="Q27" s="37"/>
    </row>
    <row r="28" spans="3:17">
      <c r="C28" s="146" t="s">
        <v>228</v>
      </c>
      <c r="D28" s="118"/>
      <c r="E28" s="120"/>
      <c r="F28" s="121"/>
      <c r="G28" s="110"/>
      <c r="H28" s="110"/>
      <c r="I28" s="37"/>
      <c r="J28" s="37"/>
      <c r="K28" s="144"/>
      <c r="L28" s="37"/>
      <c r="M28" s="37"/>
      <c r="N28" s="37"/>
      <c r="O28" s="37"/>
      <c r="P28" s="37"/>
      <c r="Q28" s="37"/>
    </row>
    <row r="29" spans="3:17">
      <c r="C29" s="146" t="s">
        <v>228</v>
      </c>
      <c r="D29" s="111"/>
      <c r="E29" s="120"/>
      <c r="F29" s="121"/>
      <c r="G29" s="110"/>
      <c r="H29" s="110"/>
      <c r="I29" s="37"/>
      <c r="J29" s="37"/>
      <c r="K29" s="144"/>
      <c r="L29" s="37"/>
      <c r="M29" s="37"/>
      <c r="N29" s="37"/>
      <c r="O29" s="37"/>
      <c r="P29" s="37"/>
      <c r="Q29" s="37"/>
    </row>
    <row r="30" spans="3:17">
      <c r="C30" s="255"/>
      <c r="D30" s="110"/>
      <c r="E30" s="52"/>
      <c r="F30" s="254"/>
      <c r="G30" s="110"/>
      <c r="H30" s="110"/>
      <c r="I30" s="37"/>
      <c r="J30" s="37"/>
      <c r="K30" s="144"/>
      <c r="L30" s="37"/>
      <c r="M30" s="37"/>
      <c r="N30" s="37"/>
      <c r="O30" s="37"/>
      <c r="P30" s="37"/>
      <c r="Q30" s="37"/>
    </row>
    <row r="31" spans="3:17" ht="15.75" customHeight="1">
      <c r="C31" s="255" t="s">
        <v>465</v>
      </c>
      <c r="D31" s="343" t="str">
        <f>'Admin Staff only'!D43</f>
        <v/>
      </c>
      <c r="E31" s="52"/>
      <c r="F31" s="121"/>
      <c r="G31" s="110"/>
      <c r="H31" s="110"/>
      <c r="I31" s="37"/>
      <c r="J31" s="37"/>
      <c r="K31" s="144"/>
      <c r="L31" s="37"/>
      <c r="M31" s="37"/>
      <c r="N31" s="37"/>
      <c r="O31" s="37"/>
      <c r="P31" s="37"/>
      <c r="Q31" s="37"/>
    </row>
    <row r="32" spans="3:17" ht="15.75">
      <c r="C32" s="256"/>
      <c r="D32" s="257"/>
      <c r="E32" s="257"/>
      <c r="F32" s="258"/>
      <c r="G32" s="110"/>
      <c r="I32" s="37"/>
      <c r="J32" s="37"/>
      <c r="K32" s="144"/>
      <c r="L32" s="37"/>
      <c r="M32" s="37"/>
      <c r="N32" s="37"/>
      <c r="O32" s="37"/>
      <c r="P32" s="37"/>
      <c r="Q32" s="37"/>
    </row>
    <row r="33" spans="2:17">
      <c r="C33" s="110"/>
      <c r="D33" s="110"/>
      <c r="E33" s="110"/>
      <c r="F33" s="110"/>
      <c r="G33" s="110"/>
      <c r="H33" s="110"/>
      <c r="I33" s="37"/>
      <c r="J33" s="37"/>
      <c r="K33" s="144"/>
      <c r="L33" s="37"/>
      <c r="M33" s="37"/>
      <c r="N33" s="37"/>
      <c r="O33" s="37"/>
      <c r="P33" s="37"/>
      <c r="Q33" s="37"/>
    </row>
    <row r="34" spans="2:17">
      <c r="B34" s="51" t="s">
        <v>247</v>
      </c>
      <c r="C34" s="171" t="s">
        <v>284</v>
      </c>
      <c r="D34" s="117"/>
      <c r="E34" s="147"/>
      <c r="F34" s="148"/>
      <c r="G34" s="110"/>
      <c r="H34" s="110"/>
      <c r="I34" s="37"/>
      <c r="J34" s="37"/>
      <c r="K34" s="144"/>
      <c r="L34" s="37"/>
      <c r="M34" s="37"/>
      <c r="N34" s="37"/>
      <c r="O34" s="37"/>
      <c r="P34" s="37"/>
      <c r="Q34" s="37"/>
    </row>
    <row r="35" spans="2:17">
      <c r="B35" s="51"/>
      <c r="C35" s="152" t="s">
        <v>252</v>
      </c>
      <c r="D35" s="117"/>
      <c r="E35" s="120" t="s">
        <v>253</v>
      </c>
      <c r="F35" s="121"/>
      <c r="G35" s="110"/>
      <c r="H35" s="110"/>
      <c r="I35" s="37"/>
      <c r="J35" s="37"/>
      <c r="K35" s="144"/>
      <c r="L35" s="37"/>
      <c r="M35" s="37"/>
      <c r="N35" s="37"/>
      <c r="O35" s="37"/>
      <c r="P35" s="37"/>
      <c r="Q35" s="37"/>
    </row>
    <row r="36" spans="2:17">
      <c r="C36" s="146" t="s">
        <v>254</v>
      </c>
      <c r="D36" s="117"/>
      <c r="E36" s="120"/>
      <c r="F36" s="121"/>
      <c r="G36" s="110"/>
      <c r="H36" s="110"/>
      <c r="I36" s="37"/>
      <c r="J36" s="37"/>
      <c r="K36" s="144"/>
      <c r="L36" s="37"/>
      <c r="M36" s="37"/>
      <c r="N36" s="37"/>
      <c r="O36" s="37"/>
      <c r="P36" s="37"/>
      <c r="Q36" s="37"/>
    </row>
    <row r="37" spans="2:17">
      <c r="C37" s="146" t="s">
        <v>258</v>
      </c>
      <c r="D37" s="117"/>
      <c r="E37" s="120"/>
      <c r="F37" s="121"/>
      <c r="G37" s="110"/>
      <c r="H37" s="110"/>
      <c r="I37" s="37"/>
      <c r="J37" s="37"/>
      <c r="K37" s="144"/>
      <c r="L37" s="37"/>
      <c r="M37" s="37"/>
      <c r="N37" s="37"/>
      <c r="O37" s="37"/>
      <c r="P37" s="37"/>
      <c r="Q37" s="37"/>
    </row>
    <row r="38" spans="2:17">
      <c r="B38" s="51"/>
      <c r="C38" s="146" t="s">
        <v>250</v>
      </c>
      <c r="D38" s="117"/>
      <c r="E38" s="120"/>
      <c r="F38" s="121"/>
      <c r="G38" s="110"/>
      <c r="H38" s="110"/>
      <c r="I38" s="37"/>
      <c r="J38" s="37"/>
      <c r="K38" s="144"/>
      <c r="L38" s="37"/>
      <c r="M38" s="37"/>
      <c r="N38" s="37"/>
      <c r="O38" s="37"/>
      <c r="P38" s="37"/>
      <c r="Q38" s="37"/>
    </row>
    <row r="39" spans="2:17">
      <c r="C39" s="146" t="s">
        <v>373</v>
      </c>
      <c r="D39" s="117"/>
      <c r="E39" s="120" t="s">
        <v>374</v>
      </c>
      <c r="F39" s="121"/>
      <c r="G39" s="110"/>
      <c r="H39" s="110"/>
      <c r="I39" s="37"/>
      <c r="J39" s="37"/>
      <c r="K39" s="144"/>
      <c r="L39" s="37"/>
      <c r="M39" s="37"/>
      <c r="N39" s="37"/>
      <c r="O39" s="37"/>
      <c r="P39" s="37"/>
      <c r="Q39" s="37"/>
    </row>
    <row r="40" spans="2:17">
      <c r="C40" s="146" t="s">
        <v>256</v>
      </c>
      <c r="D40" s="117"/>
      <c r="E40" s="120" t="s">
        <v>248</v>
      </c>
      <c r="F40" s="121"/>
      <c r="G40" s="110"/>
      <c r="H40" s="110"/>
      <c r="I40" s="37"/>
      <c r="J40" s="37"/>
      <c r="K40" s="144"/>
      <c r="L40" s="37"/>
      <c r="M40" s="37"/>
      <c r="N40" s="37"/>
      <c r="O40" s="37"/>
      <c r="P40" s="37"/>
      <c r="Q40" s="37"/>
    </row>
    <row r="41" spans="2:17">
      <c r="C41" s="146" t="s">
        <v>257</v>
      </c>
      <c r="D41" s="111"/>
      <c r="E41" s="120" t="s">
        <v>248</v>
      </c>
      <c r="F41" s="121"/>
      <c r="G41" s="110"/>
      <c r="H41" s="110"/>
      <c r="I41" s="37"/>
      <c r="J41" s="37"/>
      <c r="K41" s="144"/>
      <c r="L41" s="37"/>
      <c r="M41" s="37"/>
      <c r="N41" s="37"/>
      <c r="O41" s="37"/>
      <c r="P41" s="37"/>
      <c r="Q41" s="37"/>
    </row>
    <row r="42" spans="2:17">
      <c r="C42" s="149"/>
      <c r="D42" s="120"/>
      <c r="E42" s="120"/>
      <c r="F42" s="121"/>
      <c r="G42" s="110"/>
      <c r="H42" s="110"/>
      <c r="I42" s="37"/>
      <c r="J42" s="37"/>
      <c r="K42" s="144"/>
      <c r="L42" s="37"/>
      <c r="M42" s="37"/>
      <c r="N42" s="37"/>
      <c r="O42" s="37"/>
      <c r="P42" s="37"/>
      <c r="Q42" s="37"/>
    </row>
    <row r="43" spans="2:17">
      <c r="C43" s="153" t="s">
        <v>255</v>
      </c>
      <c r="D43" s="147"/>
      <c r="E43" s="147"/>
      <c r="F43" s="148"/>
      <c r="G43" s="110"/>
      <c r="H43" s="110"/>
      <c r="I43" s="37"/>
      <c r="J43" s="37"/>
      <c r="K43" s="144"/>
      <c r="L43" s="37"/>
      <c r="M43" s="37"/>
      <c r="N43" s="37"/>
      <c r="O43" s="37"/>
      <c r="P43" s="37"/>
      <c r="Q43" s="37"/>
    </row>
    <row r="44" spans="2:17">
      <c r="C44" s="146" t="s">
        <v>365</v>
      </c>
      <c r="D44" s="117"/>
      <c r="E44" s="120"/>
      <c r="F44" s="121"/>
      <c r="G44" s="110"/>
      <c r="H44" s="110"/>
      <c r="I44" s="37"/>
      <c r="J44" s="37"/>
      <c r="K44" s="144"/>
      <c r="L44" s="37"/>
      <c r="M44" s="37"/>
      <c r="N44" s="37"/>
      <c r="O44" s="37"/>
      <c r="P44" s="37"/>
      <c r="Q44" s="37"/>
    </row>
    <row r="45" spans="2:17">
      <c r="C45" s="154" t="s">
        <v>259</v>
      </c>
      <c r="D45" s="111"/>
      <c r="E45" s="150"/>
      <c r="F45" s="151"/>
      <c r="G45" s="110"/>
      <c r="H45" s="110"/>
      <c r="I45" s="37"/>
      <c r="J45" s="37"/>
      <c r="K45" s="144"/>
      <c r="L45" s="37"/>
      <c r="M45" s="37"/>
      <c r="N45" s="37"/>
      <c r="O45" s="37"/>
      <c r="P45" s="37"/>
      <c r="Q45" s="37"/>
    </row>
    <row r="46" spans="2:17" ht="10.5" customHeight="1">
      <c r="C46" s="251"/>
      <c r="D46" s="252"/>
      <c r="E46" s="252"/>
      <c r="F46" s="253"/>
      <c r="H46" s="37"/>
      <c r="I46" s="37"/>
      <c r="J46" s="37"/>
      <c r="K46" s="144"/>
      <c r="L46" s="37"/>
      <c r="M46" s="37"/>
      <c r="N46" s="37"/>
      <c r="O46" s="37"/>
      <c r="P46" s="37"/>
      <c r="Q46" s="37"/>
    </row>
    <row r="47" spans="2:17">
      <c r="C47" s="255" t="s">
        <v>356</v>
      </c>
      <c r="D47" s="111"/>
      <c r="E47" s="4" t="s">
        <v>414</v>
      </c>
      <c r="F47" s="254"/>
    </row>
    <row r="48" spans="2:17" s="4" customFormat="1" ht="15.75" customHeight="1">
      <c r="B48" s="37"/>
      <c r="C48" s="255" t="s">
        <v>360</v>
      </c>
      <c r="D48" s="315">
        <f>IF(D47="Yes",MIN(Battery_incentive_cap,(D38*D39*Battery_install_incentive)),0)</f>
        <v>0</v>
      </c>
      <c r="E48" s="52"/>
      <c r="F48" s="254"/>
      <c r="G48" s="37"/>
      <c r="K48" s="142"/>
    </row>
    <row r="49" spans="2:11" s="4" customFormat="1" ht="12.75" customHeight="1">
      <c r="B49" s="246"/>
      <c r="C49" s="256"/>
      <c r="D49" s="257"/>
      <c r="E49" s="257"/>
      <c r="F49" s="258"/>
      <c r="G49" s="245"/>
      <c r="H49" s="37"/>
      <c r="K49" s="142"/>
    </row>
    <row r="50" spans="2:11" s="4" customFormat="1" ht="16.5" customHeight="1">
      <c r="B50" s="105"/>
      <c r="C50" s="37"/>
      <c r="D50" s="37"/>
      <c r="E50" s="37"/>
      <c r="F50" s="37"/>
      <c r="G50" s="37"/>
      <c r="K50" s="142"/>
    </row>
    <row r="51" spans="2:11" s="4" customFormat="1" ht="16.5" customHeight="1">
      <c r="B51" s="105"/>
      <c r="C51" s="37"/>
      <c r="D51" s="37"/>
      <c r="E51" s="37"/>
      <c r="F51" s="37"/>
      <c r="G51" s="37"/>
      <c r="K51" s="142"/>
    </row>
    <row r="52" spans="2:11" s="4" customFormat="1" ht="46.5" customHeight="1">
      <c r="B52" s="105"/>
      <c r="C52" s="37"/>
      <c r="D52" s="37"/>
      <c r="E52" s="37"/>
      <c r="F52" s="37"/>
      <c r="G52" s="37"/>
      <c r="K52" s="142"/>
    </row>
    <row r="53" spans="2:11" s="4" customFormat="1" ht="16.5" customHeight="1">
      <c r="B53" s="37"/>
      <c r="C53" s="37"/>
      <c r="D53" s="37"/>
      <c r="E53" s="37"/>
      <c r="F53" s="37"/>
      <c r="G53" s="37"/>
      <c r="K53" s="142"/>
    </row>
    <row r="54" spans="2:11" s="4" customFormat="1" ht="15.75">
      <c r="B54" s="420"/>
      <c r="C54" s="420"/>
      <c r="D54" s="420"/>
      <c r="E54" s="420"/>
      <c r="F54" s="420"/>
      <c r="G54" s="420"/>
      <c r="K54" s="142"/>
    </row>
    <row r="55" spans="2:11" s="4" customFormat="1" ht="16.5" customHeight="1">
      <c r="B55" s="37"/>
      <c r="C55" s="37"/>
      <c r="D55" s="37"/>
      <c r="E55" s="37"/>
      <c r="F55" s="37"/>
      <c r="G55" s="37"/>
      <c r="K55" s="142"/>
    </row>
    <row r="56" spans="2:11" s="4" customFormat="1" ht="16.5" customHeight="1">
      <c r="B56" s="37"/>
      <c r="C56" s="37"/>
      <c r="D56" s="37"/>
      <c r="E56" s="37"/>
      <c r="F56" s="37"/>
      <c r="G56" s="37"/>
      <c r="K56" s="142"/>
    </row>
    <row r="57" spans="2:11" s="4" customFormat="1" ht="16.5" customHeight="1">
      <c r="B57" s="37"/>
      <c r="C57" s="37"/>
      <c r="D57" s="37"/>
      <c r="E57" s="37"/>
      <c r="F57" s="37"/>
      <c r="G57" s="37"/>
      <c r="K57" s="142"/>
    </row>
    <row r="58" spans="2:11" s="4" customFormat="1" ht="30.75" customHeight="1">
      <c r="B58" s="37"/>
      <c r="C58" s="37"/>
      <c r="D58" s="37"/>
      <c r="E58" s="37"/>
      <c r="F58" s="37"/>
      <c r="G58" s="37"/>
      <c r="K58" s="142"/>
    </row>
    <row r="59" spans="2:11" s="4" customFormat="1" ht="16.5" customHeight="1">
      <c r="B59" s="37"/>
      <c r="C59" s="37"/>
      <c r="D59" s="37"/>
      <c r="E59" s="37"/>
      <c r="F59" s="37"/>
      <c r="G59" s="37"/>
      <c r="K59" s="142"/>
    </row>
    <row r="60" spans="2:11" s="4" customFormat="1" ht="16.5" customHeight="1">
      <c r="B60" s="37"/>
      <c r="C60" s="37"/>
      <c r="D60" s="37"/>
      <c r="E60" s="37"/>
      <c r="F60" s="37"/>
      <c r="G60" s="37"/>
      <c r="K60" s="142"/>
    </row>
    <row r="61" spans="2:11" s="4" customFormat="1" ht="32.25" customHeight="1">
      <c r="B61" s="37"/>
      <c r="C61" s="37"/>
      <c r="D61" s="37"/>
      <c r="E61" s="37"/>
      <c r="F61" s="37"/>
      <c r="G61" s="37"/>
      <c r="K61" s="142"/>
    </row>
    <row r="62" spans="2:11" s="4" customFormat="1" ht="16.5" customHeight="1">
      <c r="B62" s="37"/>
      <c r="C62" s="37"/>
      <c r="D62" s="37"/>
      <c r="E62" s="37"/>
      <c r="F62" s="37"/>
      <c r="G62" s="37"/>
      <c r="K62" s="142"/>
    </row>
    <row r="63" spans="2:11" s="4" customFormat="1" ht="16.5" customHeight="1">
      <c r="B63" s="37"/>
      <c r="C63" s="37"/>
      <c r="D63" s="37"/>
      <c r="E63" s="37"/>
      <c r="F63" s="37"/>
      <c r="G63" s="37"/>
      <c r="K63" s="142"/>
    </row>
    <row r="64" spans="2:11" s="4" customFormat="1" ht="33" customHeight="1">
      <c r="B64" s="37"/>
      <c r="C64" s="37"/>
      <c r="D64" s="37"/>
      <c r="E64" s="37"/>
      <c r="F64" s="37"/>
      <c r="G64" s="37"/>
      <c r="K64" s="142"/>
    </row>
    <row r="65" spans="2:11" s="4" customFormat="1" ht="16.5" customHeight="1">
      <c r="B65" s="37"/>
      <c r="C65" s="37"/>
      <c r="D65" s="37"/>
      <c r="E65" s="37"/>
      <c r="F65" s="37"/>
      <c r="G65" s="37"/>
      <c r="K65" s="142"/>
    </row>
    <row r="66" spans="2:11" s="4" customFormat="1" ht="16.5" customHeight="1">
      <c r="B66" s="37"/>
      <c r="C66" s="37"/>
      <c r="D66" s="37"/>
      <c r="E66" s="37"/>
      <c r="F66" s="37"/>
      <c r="G66" s="37"/>
      <c r="K66" s="142"/>
    </row>
    <row r="67" spans="2:11" s="4" customFormat="1" ht="16.5" customHeight="1">
      <c r="B67" s="37"/>
      <c r="C67" s="37"/>
      <c r="D67" s="37"/>
      <c r="E67" s="37"/>
      <c r="F67" s="37"/>
      <c r="G67" s="37"/>
      <c r="K67" s="142"/>
    </row>
  </sheetData>
  <sheetProtection algorithmName="SHA-512" hashValue="7pJtdcJfj5GZQH3HYveZl8VefwD6JNi/K9FgcX7H/fG/e5QOCpxavo5xL5t0sn1jMfytAvHZKQo6PXGbqeetSQ==" saltValue="8cxSCUDhSEJCxkPpDGhnXA==" spinCount="100000" sheet="1" selectLockedCells="1"/>
  <protectedRanges>
    <protectedRange sqref="G17:H23 D47 D14:D15 D34:D41 D44:D45 D16:E23 D24:D29" name="Range1_2"/>
    <protectedRange sqref="C7" name="Range1_1"/>
  </protectedRanges>
  <customSheetViews>
    <customSheetView guid="{0E33CC5E-2173-44FF-BE56-8EE357E6004D}" scale="90" printArea="1">
      <selection activeCell="M37" sqref="M37"/>
      <pageMargins left="0.49" right="0.35" top="0.53" bottom="0.2" header="0.3" footer="0.3"/>
      <pageSetup scale="69" orientation="portrait" r:id="rId1"/>
    </customSheetView>
  </customSheetViews>
  <mergeCells count="6">
    <mergeCell ref="B54:G54"/>
    <mergeCell ref="F7:G7"/>
    <mergeCell ref="H16:I16"/>
    <mergeCell ref="F8:G8"/>
    <mergeCell ref="D23:E23"/>
    <mergeCell ref="F9:G9"/>
  </mergeCells>
  <phoneticPr fontId="0" type="noConversion"/>
  <conditionalFormatting sqref="D14 D17:E22 G17:H22">
    <cfRule type="cellIs" dxfId="23" priority="15" operator="equal">
      <formula>""</formula>
    </cfRule>
  </conditionalFormatting>
  <conditionalFormatting sqref="D24">
    <cfRule type="cellIs" dxfId="22" priority="14" operator="equal">
      <formula>""</formula>
    </cfRule>
  </conditionalFormatting>
  <conditionalFormatting sqref="D25:D28">
    <cfRule type="cellIs" dxfId="21" priority="13" operator="equal">
      <formula>""</formula>
    </cfRule>
  </conditionalFormatting>
  <conditionalFormatting sqref="D15">
    <cfRule type="cellIs" dxfId="20" priority="12" operator="equal">
      <formula>""</formula>
    </cfRule>
  </conditionalFormatting>
  <conditionalFormatting sqref="D48">
    <cfRule type="cellIs" dxfId="19" priority="11" operator="equal">
      <formula>""</formula>
    </cfRule>
  </conditionalFormatting>
  <conditionalFormatting sqref="F9:G9">
    <cfRule type="cellIs" dxfId="18" priority="10" operator="equal">
      <formula>""</formula>
    </cfRule>
  </conditionalFormatting>
  <conditionalFormatting sqref="F8:G8">
    <cfRule type="cellIs" dxfId="17" priority="9" operator="equal">
      <formula>""</formula>
    </cfRule>
  </conditionalFormatting>
  <conditionalFormatting sqref="C9">
    <cfRule type="cellIs" dxfId="16" priority="8" operator="equal">
      <formula>""</formula>
    </cfRule>
  </conditionalFormatting>
  <conditionalFormatting sqref="D29">
    <cfRule type="cellIs" dxfId="15" priority="7" operator="equal">
      <formula>""</formula>
    </cfRule>
  </conditionalFormatting>
  <conditionalFormatting sqref="C8">
    <cfRule type="cellIs" dxfId="14" priority="4" operator="equal">
      <formula>""</formula>
    </cfRule>
  </conditionalFormatting>
  <dataValidations count="4">
    <dataValidation type="list" showInputMessage="1" showErrorMessage="1" errorTitle="Pick from drop-down" error="Press Cancel and select an option from drop-down list" prompt="&lt;select ownership model&gt;" sqref="F9:G9" xr:uid="{DABB9647-DF00-49EA-838A-9CF9C76F0A86}">
      <formula1>Array_Ownership_Options</formula1>
    </dataValidation>
    <dataValidation type="list" showInputMessage="1" showErrorMessage="1" sqref="D47" xr:uid="{AB7BB629-7676-4D04-B16B-61BDB6C29C75}">
      <formula1>Yes_No</formula1>
    </dataValidation>
    <dataValidation type="list" showInputMessage="1" showErrorMessage="1" errorTitle="Pick from drop-down" error="Press Cancel and select an option from drop-down list" prompt="&lt;select Yes or No&gt;" sqref="F8:G8" xr:uid="{65FD22C0-828A-41DC-9991-188EED8145A7}">
      <formula1>Yes_No</formula1>
    </dataValidation>
    <dataValidation type="date" allowBlank="1" showInputMessage="1" showErrorMessage="1" error="Date out of range" promptTitle="Date application submitted" prompt="&lt;enter application submission date MM/DD/YYYY&gt;" sqref="C8" xr:uid="{8C60D620-D32D-4400-BE93-5C8BED7FE472}">
      <formula1>44562</formula1>
      <formula2>45291</formula2>
    </dataValidation>
  </dataValidations>
  <pageMargins left="0.49" right="0.35" top="0.53" bottom="0.2" header="0.3" footer="0.3"/>
  <pageSetup scale="69" orientation="portrait" r:id="rId2"/>
  <drawing r:id="rId3"/>
  <extLst>
    <ext xmlns:x14="http://schemas.microsoft.com/office/spreadsheetml/2009/9/main" uri="{CCE6A557-97BC-4b89-ADB6-D9C93CAAB3DF}">
      <x14:dataValidations xmlns:xm="http://schemas.microsoft.com/office/excel/2006/main" count="1">
        <x14:dataValidation type="list" showInputMessage="1" showErrorMessage="1" errorTitle="Prop Type requirement" error="Property Type is required" promptTitle="Property Type" prompt="Select property type for DE system install and connection" xr:uid="{4BEB1708-8147-4E5A-9599-F81F72F150CB}">
          <x14:formula1>
            <xm:f>'Admin Staff only'!$E$70:$E$72</xm:f>
          </x14:formula1>
          <xm:sqref>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81"/>
  <sheetViews>
    <sheetView showGridLines="0" showRowColHeaders="0" zoomScaleNormal="100" workbookViewId="0">
      <selection activeCell="D18" sqref="D18"/>
    </sheetView>
  </sheetViews>
  <sheetFormatPr defaultColWidth="9.140625" defaultRowHeight="12.75"/>
  <cols>
    <col min="1" max="1" width="2.7109375" style="37" customWidth="1"/>
    <col min="2" max="2" width="5" style="37" customWidth="1"/>
    <col min="3" max="3" width="10.42578125" style="37" customWidth="1"/>
    <col min="4" max="4" width="38.42578125" style="37" customWidth="1"/>
    <col min="5" max="5" width="9.85546875" style="37" customWidth="1"/>
    <col min="6" max="6" width="20.140625" style="37" customWidth="1"/>
    <col min="7" max="8" width="9.140625" style="37"/>
    <col min="9" max="9" width="6.140625" style="37" customWidth="1"/>
    <col min="10" max="10" width="12.85546875" style="37" customWidth="1"/>
    <col min="11" max="11" width="3.28515625" style="37" customWidth="1"/>
    <col min="12" max="12" width="4.140625" style="37" customWidth="1"/>
    <col min="13" max="13" width="9.140625" style="37"/>
    <col min="14" max="14" width="9.140625" style="144"/>
    <col min="15" max="16384" width="9.140625" style="37"/>
  </cols>
  <sheetData>
    <row r="1" spans="1:58">
      <c r="K1" s="144"/>
      <c r="N1" s="37"/>
    </row>
    <row r="2" spans="1:58" ht="23.25" customHeight="1">
      <c r="B2" s="35" t="s">
        <v>235</v>
      </c>
      <c r="C2" s="36"/>
      <c r="D2" s="36"/>
      <c r="E2" s="36"/>
      <c r="K2" s="144"/>
      <c r="N2" s="37"/>
    </row>
    <row r="3" spans="1:58" ht="10.5" customHeight="1">
      <c r="B3" s="38"/>
      <c r="K3" s="144"/>
      <c r="N3" s="37"/>
    </row>
    <row r="4" spans="1:58" ht="28.5" customHeight="1">
      <c r="D4" s="40"/>
      <c r="K4" s="144"/>
      <c r="N4" s="37"/>
    </row>
    <row r="5" spans="1:58" ht="25.5" customHeight="1">
      <c r="B5" s="35" t="s">
        <v>275</v>
      </c>
      <c r="J5" s="139"/>
    </row>
    <row r="6" spans="1:58" ht="25.5" customHeight="1">
      <c r="J6" s="139"/>
    </row>
    <row r="7" spans="1:58" s="4" customFormat="1" ht="17.25" customHeight="1">
      <c r="A7" s="46" t="s">
        <v>350</v>
      </c>
      <c r="B7" s="47"/>
      <c r="C7" s="47"/>
      <c r="D7" s="47"/>
      <c r="E7" s="47"/>
      <c r="F7" s="47"/>
      <c r="G7" s="48"/>
      <c r="H7" s="49"/>
      <c r="I7" s="49"/>
      <c r="J7" s="49"/>
      <c r="K7" s="50"/>
      <c r="N7" s="142"/>
    </row>
    <row r="8" spans="1:58" s="12" customFormat="1" ht="47.25" customHeight="1">
      <c r="B8" s="438" t="s">
        <v>383</v>
      </c>
      <c r="C8" s="439"/>
      <c r="D8" s="439"/>
      <c r="E8" s="439"/>
      <c r="F8" s="439"/>
      <c r="G8" s="439"/>
      <c r="H8" s="439"/>
      <c r="I8" s="439"/>
      <c r="J8" s="439"/>
    </row>
    <row r="9" spans="1:58" s="4" customFormat="1" ht="19.5" customHeight="1">
      <c r="B9" s="73"/>
      <c r="C9" s="74"/>
      <c r="D9" s="74"/>
      <c r="E9" s="74"/>
      <c r="F9" s="74"/>
      <c r="G9" s="74"/>
      <c r="H9" s="74"/>
      <c r="I9" s="74"/>
      <c r="J9" s="74"/>
      <c r="N9" s="142"/>
    </row>
    <row r="10" spans="1:58" s="4" customFormat="1" ht="15.75" customHeight="1">
      <c r="B10" s="53"/>
      <c r="C10" s="55"/>
      <c r="D10" s="55"/>
      <c r="E10" s="55"/>
      <c r="F10" s="55"/>
      <c r="G10" s="55"/>
      <c r="H10" s="55"/>
      <c r="N10" s="142"/>
    </row>
    <row r="11" spans="1:58" s="4" customFormat="1" ht="18" customHeight="1">
      <c r="B11" s="133"/>
      <c r="C11" s="58"/>
      <c r="D11" s="58"/>
      <c r="E11" s="58"/>
      <c r="F11" s="58"/>
      <c r="G11" s="58"/>
      <c r="H11" s="58"/>
      <c r="I11" s="15"/>
      <c r="N11" s="142"/>
      <c r="X11" s="188"/>
      <c r="Y11" s="188"/>
      <c r="Z11" s="188"/>
      <c r="AA11" s="188"/>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row>
    <row r="12" spans="1:58" s="29" customFormat="1" ht="16.5" customHeight="1">
      <c r="B12" s="434" t="s">
        <v>421</v>
      </c>
      <c r="C12" s="434"/>
      <c r="D12" s="434"/>
      <c r="E12" s="434"/>
      <c r="F12" s="434"/>
      <c r="G12" s="434"/>
      <c r="H12" s="434"/>
      <c r="I12" s="434"/>
      <c r="J12" s="434"/>
      <c r="N12" s="160"/>
      <c r="X12" s="189"/>
      <c r="Y12" s="189"/>
      <c r="Z12" s="189"/>
      <c r="AA12" s="189"/>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row>
    <row r="13" spans="1:58" s="29" customFormat="1" ht="24" customHeight="1">
      <c r="B13" s="159"/>
      <c r="C13" s="443" t="s">
        <v>419</v>
      </c>
      <c r="D13" s="443"/>
      <c r="E13" s="443"/>
      <c r="F13" s="443"/>
      <c r="G13" s="443"/>
      <c r="H13" s="443"/>
      <c r="I13" s="443"/>
      <c r="J13" s="443"/>
      <c r="K13" s="189"/>
      <c r="L13" s="189"/>
      <c r="N13" s="160"/>
      <c r="X13" s="189"/>
      <c r="Y13" s="189"/>
      <c r="Z13" s="189"/>
      <c r="AA13" s="189"/>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row>
    <row r="14" spans="1:58" s="29" customFormat="1" ht="24" customHeight="1">
      <c r="B14" s="159"/>
      <c r="C14" s="443"/>
      <c r="D14" s="443"/>
      <c r="E14" s="443"/>
      <c r="F14" s="443"/>
      <c r="G14" s="443"/>
      <c r="H14" s="443"/>
      <c r="I14" s="443"/>
      <c r="J14" s="443"/>
      <c r="K14" s="189"/>
      <c r="L14" s="189"/>
      <c r="N14" s="160"/>
      <c r="X14" s="189"/>
      <c r="Y14" s="189"/>
      <c r="Z14" s="189"/>
      <c r="AA14" s="189"/>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row>
    <row r="15" spans="1:58" s="29" customFormat="1" ht="99" customHeight="1">
      <c r="B15" s="159"/>
      <c r="C15" s="443"/>
      <c r="D15" s="443"/>
      <c r="E15" s="443"/>
      <c r="F15" s="443"/>
      <c r="G15" s="443"/>
      <c r="H15" s="443"/>
      <c r="I15" s="443"/>
      <c r="J15" s="443"/>
      <c r="K15" s="189"/>
      <c r="L15" s="189"/>
      <c r="M15" s="189"/>
      <c r="N15" s="190"/>
      <c r="O15" s="189"/>
      <c r="P15" s="189"/>
      <c r="Q15" s="189"/>
      <c r="R15" s="189"/>
      <c r="S15" s="189"/>
      <c r="T15" s="189"/>
      <c r="U15" s="189"/>
      <c r="V15" s="189"/>
      <c r="W15" s="189"/>
      <c r="X15" s="189"/>
      <c r="Y15" s="189"/>
      <c r="Z15" s="189"/>
      <c r="AA15" s="189"/>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row>
    <row r="16" spans="1:58" s="4" customFormat="1" ht="18">
      <c r="B16" s="441" t="s">
        <v>89</v>
      </c>
      <c r="C16" s="442"/>
      <c r="D16" s="442"/>
      <c r="G16" s="15"/>
      <c r="H16" s="15"/>
      <c r="I16" s="15"/>
      <c r="L16" s="59"/>
      <c r="M16" s="188"/>
      <c r="N16" s="191"/>
      <c r="O16" s="188"/>
      <c r="P16" s="188"/>
      <c r="Q16" s="188"/>
      <c r="R16" s="188"/>
      <c r="S16" s="188"/>
      <c r="T16" s="188"/>
      <c r="U16" s="188"/>
      <c r="V16" s="188"/>
      <c r="W16" s="188"/>
      <c r="X16" s="188"/>
      <c r="Y16" s="188"/>
      <c r="Z16" s="188"/>
      <c r="AA16" s="188"/>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row>
    <row r="17" spans="2:58" s="4" customFormat="1" ht="11.25" customHeight="1">
      <c r="B17" s="64"/>
      <c r="C17" s="15"/>
      <c r="D17" s="15"/>
      <c r="E17" s="15"/>
      <c r="F17" s="15"/>
      <c r="G17" s="15"/>
      <c r="H17" s="15"/>
      <c r="I17" s="15"/>
      <c r="L17" s="59"/>
      <c r="M17" s="188"/>
      <c r="N17" s="191"/>
      <c r="O17" s="188"/>
      <c r="P17" s="188"/>
      <c r="Q17" s="188"/>
      <c r="R17" s="188"/>
      <c r="S17" s="188"/>
      <c r="T17" s="188"/>
      <c r="U17" s="188"/>
      <c r="V17" s="188"/>
      <c r="W17" s="188"/>
      <c r="X17" s="188"/>
      <c r="Y17" s="188"/>
      <c r="Z17" s="188"/>
      <c r="AA17" s="188"/>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row>
    <row r="18" spans="2:58" s="29" customFormat="1" ht="30.75" customHeight="1">
      <c r="B18" s="440" t="s">
        <v>346</v>
      </c>
      <c r="C18" s="440"/>
      <c r="D18" s="225"/>
      <c r="E18" s="32"/>
      <c r="F18" s="137" t="s">
        <v>38</v>
      </c>
      <c r="G18" s="430"/>
      <c r="H18" s="431"/>
      <c r="I18" s="32"/>
      <c r="L18" s="159"/>
      <c r="M18" s="189"/>
      <c r="N18" s="190"/>
      <c r="O18" s="189"/>
      <c r="P18" s="189"/>
      <c r="Q18" s="189"/>
      <c r="R18" s="189"/>
      <c r="S18" s="189"/>
      <c r="T18" s="189"/>
      <c r="U18" s="189"/>
      <c r="V18" s="189"/>
      <c r="W18" s="189"/>
      <c r="X18" s="189"/>
      <c r="Y18" s="189"/>
      <c r="Z18" s="189"/>
      <c r="AA18" s="189"/>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row>
    <row r="19" spans="2:58" s="4" customFormat="1" ht="23.25" customHeight="1">
      <c r="B19" s="444" t="s">
        <v>344</v>
      </c>
      <c r="C19" s="444"/>
      <c r="D19" s="226"/>
      <c r="E19" s="62"/>
      <c r="F19" s="54"/>
      <c r="G19" s="15"/>
      <c r="H19" s="62"/>
      <c r="I19" s="15"/>
      <c r="L19" s="59"/>
      <c r="M19" s="188"/>
      <c r="N19" s="191"/>
      <c r="O19" s="188"/>
      <c r="P19" s="188"/>
      <c r="Q19" s="188"/>
      <c r="R19" s="188"/>
      <c r="S19" s="188"/>
      <c r="T19" s="188"/>
      <c r="U19" s="188"/>
      <c r="V19" s="188"/>
      <c r="W19" s="188"/>
      <c r="X19" s="188"/>
      <c r="Y19" s="188"/>
      <c r="Z19" s="188"/>
      <c r="AA19" s="188"/>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row>
    <row r="20" spans="2:58" s="4" customFormat="1" ht="12.75" customHeight="1">
      <c r="B20" s="61"/>
      <c r="C20" s="61"/>
      <c r="D20" s="61"/>
      <c r="E20" s="62"/>
      <c r="F20" s="63"/>
      <c r="I20" s="15"/>
      <c r="L20" s="59"/>
      <c r="M20" s="188"/>
      <c r="N20" s="191"/>
      <c r="O20" s="188"/>
      <c r="P20" s="188"/>
      <c r="Q20" s="188"/>
      <c r="R20" s="188"/>
      <c r="S20" s="188"/>
      <c r="T20" s="188"/>
      <c r="U20" s="188"/>
      <c r="V20" s="188"/>
      <c r="W20" s="188"/>
      <c r="X20" s="188"/>
      <c r="Y20" s="188"/>
      <c r="Z20" s="188"/>
      <c r="AA20" s="188"/>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row>
    <row r="21" spans="2:58" s="4" customFormat="1" ht="12.75" customHeight="1">
      <c r="B21" s="61"/>
      <c r="C21" s="61"/>
      <c r="D21" s="61"/>
      <c r="E21" s="62"/>
      <c r="F21" s="54"/>
      <c r="G21" s="15"/>
      <c r="H21" s="62"/>
      <c r="I21" s="15"/>
      <c r="L21" s="59"/>
      <c r="M21" s="188"/>
      <c r="N21" s="191"/>
      <c r="O21" s="188"/>
      <c r="P21" s="188"/>
      <c r="Q21" s="188"/>
      <c r="R21" s="188"/>
      <c r="S21" s="188"/>
      <c r="T21" s="188"/>
      <c r="U21" s="188"/>
      <c r="V21" s="188"/>
      <c r="W21" s="188"/>
      <c r="X21" s="188"/>
      <c r="Y21" s="188"/>
      <c r="Z21" s="188"/>
      <c r="AA21" s="188"/>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row>
    <row r="22" spans="2:58" s="4" customFormat="1" ht="12.75" customHeight="1">
      <c r="B22" s="61"/>
      <c r="C22" s="61"/>
      <c r="D22" s="61"/>
      <c r="E22" s="62"/>
      <c r="F22" s="54"/>
      <c r="G22" s="15"/>
      <c r="H22" s="62"/>
      <c r="I22" s="15"/>
      <c r="L22" s="59"/>
      <c r="M22" s="188"/>
      <c r="N22" s="191"/>
      <c r="O22" s="188"/>
      <c r="P22" s="188"/>
      <c r="Q22" s="188"/>
      <c r="R22" s="188"/>
      <c r="S22" s="188"/>
      <c r="T22" s="188"/>
      <c r="U22" s="188"/>
      <c r="V22" s="188"/>
      <c r="W22" s="188"/>
      <c r="X22" s="188"/>
      <c r="Y22" s="188"/>
      <c r="Z22" s="188"/>
      <c r="AA22" s="188"/>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row>
    <row r="23" spans="2:58" s="4" customFormat="1" ht="20.25" customHeight="1">
      <c r="B23" s="436" t="s">
        <v>263</v>
      </c>
      <c r="C23" s="437"/>
      <c r="D23" s="437"/>
      <c r="E23" s="437"/>
      <c r="F23" s="437"/>
      <c r="G23" s="437"/>
      <c r="H23" s="437"/>
      <c r="I23" s="437"/>
      <c r="J23" s="437"/>
      <c r="L23" s="59"/>
      <c r="M23" s="188"/>
      <c r="N23" s="191"/>
      <c r="O23" s="188"/>
      <c r="P23" s="188"/>
      <c r="Q23" s="188"/>
      <c r="R23" s="188"/>
      <c r="S23" s="188"/>
      <c r="T23" s="188"/>
      <c r="U23" s="188"/>
      <c r="V23" s="188"/>
      <c r="W23" s="188"/>
      <c r="X23" s="188"/>
      <c r="Y23" s="188"/>
      <c r="Z23" s="188"/>
      <c r="AA23" s="188"/>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row>
    <row r="24" spans="2:58" s="4" customFormat="1" ht="12.75" customHeight="1">
      <c r="B24" s="61"/>
      <c r="C24" s="61"/>
      <c r="D24" s="61"/>
      <c r="E24" s="62"/>
      <c r="F24" s="54"/>
      <c r="G24" s="15"/>
      <c r="H24" s="62"/>
      <c r="I24" s="15"/>
      <c r="L24" s="59"/>
      <c r="M24" s="188"/>
      <c r="N24" s="191"/>
      <c r="O24" s="188"/>
      <c r="P24" s="188"/>
      <c r="Q24" s="188"/>
      <c r="R24" s="188"/>
      <c r="S24" s="188"/>
      <c r="T24" s="188"/>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row>
    <row r="25" spans="2:58" s="4" customFormat="1" ht="30" customHeight="1">
      <c r="B25" s="426" t="s">
        <v>429</v>
      </c>
      <c r="C25" s="426"/>
      <c r="D25" s="426"/>
      <c r="E25" s="426"/>
      <c r="F25" s="426"/>
      <c r="G25" s="426"/>
      <c r="H25" s="426"/>
      <c r="I25" s="426"/>
      <c r="J25" s="426"/>
      <c r="K25" s="426"/>
      <c r="M25" s="188"/>
      <c r="N25" s="191"/>
      <c r="O25" s="188"/>
      <c r="P25" s="188"/>
      <c r="Q25" s="188"/>
      <c r="R25" s="188"/>
      <c r="S25" s="188"/>
      <c r="T25" s="188"/>
      <c r="U25" s="188"/>
      <c r="V25" s="188"/>
      <c r="W25" s="188"/>
      <c r="X25" s="188"/>
      <c r="Y25" s="188"/>
      <c r="Z25" s="188"/>
      <c r="AA25" s="188"/>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row>
    <row r="26" spans="2:58" s="4" customFormat="1" ht="15" customHeight="1">
      <c r="C26" s="432" t="s">
        <v>381</v>
      </c>
      <c r="D26" s="432"/>
      <c r="E26" s="432"/>
      <c r="F26" s="432"/>
      <c r="G26" s="432"/>
      <c r="H26" s="432"/>
      <c r="I26" s="432"/>
      <c r="J26" s="432"/>
      <c r="K26" s="285"/>
      <c r="M26" s="188"/>
      <c r="N26" s="191"/>
      <c r="O26" s="188"/>
      <c r="Q26" s="188"/>
      <c r="R26" s="188"/>
      <c r="S26" s="188"/>
      <c r="T26" s="188"/>
      <c r="U26" s="188"/>
      <c r="V26" s="188"/>
      <c r="W26" s="188"/>
      <c r="X26" s="188"/>
      <c r="Y26" s="188"/>
      <c r="Z26" s="188"/>
      <c r="AA26" s="188"/>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row>
    <row r="27" spans="2:58" s="4" customFormat="1" ht="30" customHeight="1">
      <c r="C27" s="433" t="s">
        <v>382</v>
      </c>
      <c r="D27" s="433"/>
      <c r="E27" s="433"/>
      <c r="F27" s="433"/>
      <c r="G27" s="433"/>
      <c r="H27" s="433"/>
      <c r="I27" s="433"/>
      <c r="J27" s="433"/>
      <c r="K27" s="293"/>
      <c r="M27" s="188"/>
      <c r="N27" s="191"/>
      <c r="O27" s="188"/>
      <c r="Q27" s="188"/>
      <c r="R27" s="188"/>
      <c r="S27" s="188"/>
      <c r="T27" s="188"/>
      <c r="U27" s="188"/>
      <c r="V27" s="188"/>
      <c r="W27" s="188"/>
      <c r="X27" s="188"/>
      <c r="Y27" s="188"/>
      <c r="Z27" s="188"/>
      <c r="AA27" s="188"/>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row>
    <row r="28" spans="2:58" s="4" customFormat="1" ht="17.25" customHeight="1">
      <c r="C28" s="432" t="s">
        <v>375</v>
      </c>
      <c r="D28" s="432"/>
      <c r="E28" s="432"/>
      <c r="F28" s="432"/>
      <c r="G28" s="432"/>
      <c r="H28" s="432"/>
      <c r="I28" s="432"/>
      <c r="J28" s="432"/>
      <c r="K28" s="285"/>
      <c r="M28" s="188"/>
      <c r="N28" s="191"/>
      <c r="O28" s="188"/>
      <c r="Q28" s="188"/>
      <c r="R28" s="188"/>
      <c r="S28" s="188"/>
      <c r="T28" s="188"/>
      <c r="U28" s="188"/>
      <c r="V28" s="188"/>
      <c r="W28" s="188"/>
      <c r="X28" s="188"/>
      <c r="Y28" s="188"/>
      <c r="Z28" s="188"/>
      <c r="AA28" s="188"/>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row>
    <row r="29" spans="2:58" ht="45.75" customHeight="1">
      <c r="C29" s="433" t="s">
        <v>376</v>
      </c>
      <c r="D29" s="433"/>
      <c r="E29" s="433"/>
      <c r="F29" s="433"/>
      <c r="G29" s="433"/>
      <c r="H29" s="433"/>
      <c r="I29" s="433"/>
      <c r="J29" s="433"/>
      <c r="K29" s="293"/>
      <c r="L29" s="4"/>
      <c r="N29" s="284"/>
      <c r="O29" s="284"/>
      <c r="P29" s="284"/>
      <c r="Q29" s="284"/>
      <c r="R29" s="284"/>
    </row>
    <row r="30" spans="2:58" s="12" customFormat="1" ht="15" customHeight="1">
      <c r="C30" s="434" t="s">
        <v>384</v>
      </c>
      <c r="D30" s="434"/>
      <c r="E30" s="434"/>
      <c r="F30" s="434"/>
      <c r="G30" s="434"/>
      <c r="H30" s="434"/>
      <c r="I30" s="434"/>
      <c r="J30" s="434"/>
      <c r="K30" s="29"/>
      <c r="L30" s="291"/>
      <c r="M30" s="290"/>
      <c r="N30" s="191"/>
      <c r="O30" s="290"/>
      <c r="P30" s="290"/>
      <c r="Q30" s="290"/>
      <c r="R30" s="290"/>
      <c r="S30" s="290"/>
      <c r="T30" s="290"/>
      <c r="U30" s="290"/>
      <c r="V30" s="290"/>
      <c r="W30" s="290"/>
      <c r="X30" s="290"/>
      <c r="Y30" s="290"/>
      <c r="Z30" s="290"/>
      <c r="AA30" s="290"/>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row>
    <row r="31" spans="2:58" s="4" customFormat="1" ht="15" customHeight="1">
      <c r="C31" s="434" t="s">
        <v>385</v>
      </c>
      <c r="D31" s="434"/>
      <c r="E31" s="434"/>
      <c r="F31" s="434"/>
      <c r="G31" s="434"/>
      <c r="H31" s="434"/>
      <c r="I31" s="434"/>
      <c r="J31" s="434"/>
      <c r="K31" s="286"/>
      <c r="L31" s="59"/>
      <c r="M31" s="188"/>
      <c r="N31" s="191"/>
      <c r="O31" s="188"/>
      <c r="P31" s="188"/>
      <c r="Q31" s="188"/>
      <c r="R31" s="188"/>
      <c r="S31" s="188"/>
      <c r="T31" s="188"/>
      <c r="U31" s="188"/>
      <c r="V31" s="188"/>
      <c r="W31" s="188"/>
      <c r="X31" s="188"/>
      <c r="Y31" s="188"/>
      <c r="Z31" s="188"/>
      <c r="AA31" s="188"/>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row>
    <row r="32" spans="2:58" s="4" customFormat="1" ht="15.75" customHeight="1">
      <c r="B32" s="175"/>
      <c r="C32" s="192"/>
      <c r="D32" s="192"/>
      <c r="E32" s="55"/>
      <c r="F32" s="58"/>
      <c r="G32" s="15"/>
      <c r="H32" s="15"/>
      <c r="I32" s="15"/>
      <c r="L32" s="59"/>
      <c r="M32" s="188"/>
      <c r="N32" s="191"/>
      <c r="O32" s="188"/>
      <c r="P32" s="188"/>
      <c r="Q32" s="188"/>
      <c r="R32" s="188"/>
      <c r="S32" s="188"/>
      <c r="T32" s="188"/>
      <c r="U32" s="188"/>
      <c r="V32" s="188"/>
      <c r="W32" s="188"/>
      <c r="X32" s="188"/>
      <c r="Y32" s="188"/>
      <c r="Z32" s="188"/>
      <c r="AA32" s="188"/>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row>
    <row r="33" spans="2:58" s="4" customFormat="1" ht="31.5" customHeight="1">
      <c r="B33" s="428" t="s">
        <v>345</v>
      </c>
      <c r="C33" s="429"/>
      <c r="D33" s="227"/>
      <c r="E33" s="15"/>
      <c r="F33" s="54" t="s">
        <v>38</v>
      </c>
      <c r="G33" s="430"/>
      <c r="H33" s="431"/>
      <c r="I33" s="15"/>
      <c r="L33" s="59"/>
      <c r="M33" s="188"/>
      <c r="N33" s="191"/>
      <c r="O33" s="188"/>
      <c r="P33" s="188"/>
      <c r="Q33" s="188"/>
      <c r="R33" s="188"/>
      <c r="S33" s="188"/>
      <c r="T33" s="188"/>
      <c r="U33" s="188"/>
      <c r="V33" s="188"/>
      <c r="W33" s="188"/>
      <c r="X33" s="188"/>
      <c r="Y33" s="188"/>
      <c r="Z33" s="188"/>
      <c r="AA33" s="188"/>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row>
    <row r="34" spans="2:58" s="4" customFormat="1" ht="12.75" customHeight="1">
      <c r="B34" s="61"/>
      <c r="C34" s="61"/>
      <c r="D34" s="61"/>
      <c r="E34" s="62"/>
      <c r="F34" s="54"/>
      <c r="G34" s="15"/>
      <c r="H34" s="62"/>
      <c r="I34" s="15"/>
      <c r="L34" s="59"/>
      <c r="M34" s="188"/>
      <c r="N34" s="191"/>
      <c r="O34" s="188"/>
      <c r="P34" s="188"/>
      <c r="Q34" s="188"/>
      <c r="R34" s="188"/>
      <c r="S34" s="188"/>
      <c r="T34" s="188"/>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row>
    <row r="35" spans="2:58" s="4" customFormat="1" ht="12.75" customHeight="1">
      <c r="B35" s="61"/>
      <c r="C35" s="61"/>
      <c r="D35" s="61"/>
      <c r="E35" s="62"/>
      <c r="F35" s="54"/>
      <c r="G35" s="15"/>
      <c r="H35" s="62"/>
      <c r="I35" s="15"/>
      <c r="L35" s="59"/>
      <c r="M35" s="188"/>
      <c r="N35" s="191"/>
      <c r="O35" s="188"/>
      <c r="P35" s="188"/>
      <c r="Q35" s="188"/>
      <c r="R35" s="188"/>
      <c r="S35" s="188"/>
      <c r="T35" s="188"/>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row>
    <row r="36" spans="2:58" s="4" customFormat="1" ht="50.25" customHeight="1">
      <c r="B36" s="61"/>
      <c r="C36" s="61"/>
      <c r="D36" s="61"/>
      <c r="E36" s="62"/>
      <c r="F36" s="54"/>
      <c r="G36" s="15"/>
      <c r="H36" s="62"/>
      <c r="I36" s="15"/>
      <c r="L36" s="59"/>
      <c r="M36" s="188"/>
      <c r="N36" s="191"/>
      <c r="O36" s="188"/>
      <c r="P36" s="188"/>
      <c r="Q36" s="188"/>
      <c r="R36" s="188"/>
      <c r="S36" s="188"/>
      <c r="T36" s="188"/>
      <c r="U36" s="188"/>
      <c r="V36" s="188"/>
      <c r="W36" s="188"/>
      <c r="X36" s="188"/>
      <c r="Y36" s="188"/>
      <c r="Z36" s="188"/>
      <c r="AA36" s="188"/>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row>
    <row r="37" spans="2:58" s="4" customFormat="1" ht="12.75" customHeight="1">
      <c r="B37" s="61"/>
      <c r="C37" s="61"/>
      <c r="D37" s="61"/>
      <c r="E37" s="62"/>
      <c r="F37" s="54"/>
      <c r="G37" s="15"/>
      <c r="H37" s="62"/>
      <c r="I37" s="15"/>
      <c r="L37" s="59"/>
      <c r="M37" s="188"/>
      <c r="N37" s="191"/>
      <c r="O37" s="188"/>
      <c r="P37" s="188"/>
      <c r="Q37" s="188"/>
      <c r="R37" s="188"/>
      <c r="S37" s="188"/>
      <c r="T37" s="188"/>
      <c r="U37" s="188"/>
      <c r="V37" s="188"/>
      <c r="W37" s="188"/>
      <c r="X37" s="188"/>
      <c r="Y37" s="188"/>
      <c r="Z37" s="188"/>
      <c r="AA37" s="188"/>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row>
    <row r="38" spans="2:58" s="4" customFormat="1" ht="20.25" customHeight="1">
      <c r="B38" s="436" t="s">
        <v>422</v>
      </c>
      <c r="C38" s="437"/>
      <c r="D38" s="437"/>
      <c r="E38" s="437"/>
      <c r="F38" s="437"/>
      <c r="G38" s="437"/>
      <c r="H38" s="437"/>
      <c r="I38" s="437"/>
      <c r="J38" s="437"/>
      <c r="L38" s="59"/>
      <c r="M38" s="188"/>
      <c r="N38" s="191"/>
      <c r="O38" s="188"/>
      <c r="P38" s="188"/>
      <c r="Q38" s="188"/>
      <c r="R38" s="188"/>
      <c r="S38" s="188"/>
      <c r="T38" s="188"/>
      <c r="U38" s="188"/>
      <c r="V38" s="188"/>
      <c r="W38" s="188"/>
      <c r="X38" s="188"/>
      <c r="Y38" s="188"/>
      <c r="Z38" s="188"/>
      <c r="AA38" s="188"/>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row>
    <row r="39" spans="2:58" s="4" customFormat="1" ht="12.75" customHeight="1">
      <c r="B39" s="323"/>
      <c r="C39" s="323"/>
      <c r="D39" s="323"/>
      <c r="E39" s="62"/>
      <c r="F39" s="54"/>
      <c r="G39" s="15"/>
      <c r="H39" s="62"/>
      <c r="I39" s="15"/>
      <c r="L39" s="59"/>
      <c r="M39" s="188"/>
      <c r="N39" s="191"/>
      <c r="O39" s="188"/>
      <c r="P39" s="188"/>
      <c r="Q39" s="188"/>
      <c r="R39" s="188"/>
      <c r="S39" s="188"/>
      <c r="T39" s="188"/>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row>
    <row r="40" spans="2:58" s="12" customFormat="1" ht="14.25" customHeight="1">
      <c r="B40" s="435" t="s">
        <v>379</v>
      </c>
      <c r="C40" s="435"/>
      <c r="D40" s="435"/>
      <c r="E40" s="435"/>
      <c r="F40" s="435"/>
      <c r="G40" s="435"/>
      <c r="H40" s="435"/>
      <c r="I40" s="435"/>
      <c r="J40" s="435"/>
      <c r="K40" s="287"/>
      <c r="M40" s="301"/>
      <c r="N40" s="290"/>
      <c r="O40" s="301"/>
      <c r="R40" s="301"/>
      <c r="S40" s="301"/>
      <c r="T40" s="301"/>
      <c r="U40" s="301"/>
      <c r="V40" s="301"/>
      <c r="W40" s="301"/>
      <c r="X40" s="301"/>
      <c r="Y40" s="301"/>
      <c r="Z40" s="301"/>
      <c r="AA40" s="301"/>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row>
    <row r="41" spans="2:58" s="12" customFormat="1" ht="14.25" customHeight="1">
      <c r="B41" s="138"/>
      <c r="C41" s="290" t="s">
        <v>424</v>
      </c>
      <c r="D41" s="301"/>
      <c r="E41" s="301"/>
      <c r="F41" s="301"/>
      <c r="G41" s="301"/>
      <c r="H41" s="301"/>
      <c r="I41" s="301"/>
      <c r="J41" s="301"/>
      <c r="K41" s="301"/>
      <c r="M41" s="301"/>
      <c r="N41" s="290"/>
      <c r="O41" s="301"/>
      <c r="P41" s="301"/>
      <c r="Q41" s="301"/>
      <c r="R41" s="301"/>
      <c r="S41" s="301"/>
      <c r="T41" s="301"/>
      <c r="U41" s="301"/>
      <c r="V41" s="301"/>
      <c r="W41" s="301"/>
      <c r="X41" s="301"/>
      <c r="Y41" s="301"/>
      <c r="Z41" s="301"/>
      <c r="AA41" s="301"/>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row>
    <row r="42" spans="2:58" s="12" customFormat="1" ht="14.25" customHeight="1">
      <c r="B42" s="138"/>
      <c r="C42" s="290" t="s">
        <v>377</v>
      </c>
      <c r="D42" s="290"/>
      <c r="E42" s="290"/>
      <c r="F42" s="290"/>
      <c r="G42" s="290"/>
      <c r="H42" s="290"/>
      <c r="I42" s="290"/>
      <c r="J42" s="290"/>
      <c r="K42" s="301"/>
      <c r="M42" s="301"/>
      <c r="N42" s="290"/>
      <c r="O42" s="301"/>
      <c r="P42" s="301"/>
      <c r="Q42" s="301"/>
      <c r="R42" s="301"/>
      <c r="S42" s="301"/>
      <c r="T42" s="301"/>
      <c r="U42" s="301"/>
      <c r="V42" s="301"/>
      <c r="W42" s="301"/>
      <c r="X42" s="301"/>
      <c r="Y42" s="301"/>
      <c r="Z42" s="301"/>
      <c r="AA42" s="301"/>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row>
    <row r="43" spans="2:58" s="12" customFormat="1" ht="14.25" customHeight="1">
      <c r="B43" s="138"/>
      <c r="C43" s="290" t="s">
        <v>380</v>
      </c>
      <c r="D43" s="290"/>
      <c r="E43" s="290"/>
      <c r="F43" s="290"/>
      <c r="G43" s="290"/>
      <c r="H43" s="290"/>
      <c r="I43" s="290"/>
      <c r="J43" s="290"/>
      <c r="K43" s="301"/>
      <c r="M43" s="301"/>
      <c r="N43" s="290"/>
      <c r="O43" s="301"/>
      <c r="P43" s="301"/>
      <c r="Q43" s="301"/>
      <c r="R43" s="301"/>
      <c r="S43" s="301"/>
      <c r="T43" s="301"/>
      <c r="U43" s="301"/>
      <c r="V43" s="301"/>
      <c r="W43" s="301"/>
      <c r="X43" s="301"/>
      <c r="Y43" s="301"/>
      <c r="Z43" s="301"/>
      <c r="AA43" s="301"/>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row>
    <row r="44" spans="2:58" s="12" customFormat="1" ht="28.5" customHeight="1">
      <c r="B44" s="138"/>
      <c r="C44" s="427" t="s">
        <v>378</v>
      </c>
      <c r="D44" s="427"/>
      <c r="E44" s="427"/>
      <c r="F44" s="427"/>
      <c r="G44" s="427"/>
      <c r="H44" s="427"/>
      <c r="I44" s="427"/>
      <c r="J44" s="427"/>
      <c r="K44" s="301"/>
      <c r="M44" s="301"/>
      <c r="N44" s="290"/>
      <c r="O44" s="301"/>
      <c r="P44" s="301"/>
      <c r="Q44" s="301"/>
      <c r="R44" s="301"/>
      <c r="S44" s="301"/>
      <c r="T44" s="301"/>
      <c r="U44" s="301"/>
      <c r="V44" s="301"/>
      <c r="W44" s="301"/>
      <c r="X44" s="301"/>
      <c r="Y44" s="301"/>
      <c r="Z44" s="301"/>
      <c r="AA44" s="301"/>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row>
    <row r="45" spans="2:58" s="303" customFormat="1" ht="8.25" customHeight="1">
      <c r="N45" s="110"/>
    </row>
    <row r="46" spans="2:58" s="136" customFormat="1" ht="14.25">
      <c r="B46" s="136" t="s">
        <v>396</v>
      </c>
    </row>
    <row r="47" spans="2:58" s="136" customFormat="1" ht="15">
      <c r="D47" s="111"/>
      <c r="E47" s="136" t="s">
        <v>308</v>
      </c>
      <c r="N47" s="161"/>
    </row>
    <row r="48" spans="2:58" s="136" customFormat="1" ht="14.25">
      <c r="D48" s="161" t="str">
        <f>IF(AND(Solar_Rebate_Recipient="Property Owner",'Contact Information'!C$18=""),"Property Owner is not identified in Contact Information","")</f>
        <v/>
      </c>
      <c r="N48" s="161"/>
    </row>
    <row r="49" spans="2:58" ht="14.25">
      <c r="D49" s="138" t="s">
        <v>298</v>
      </c>
      <c r="G49" s="244" t="str">
        <f>IF(Rebate_Recipient='Admin Staff only'!B72,IF(ISBLANK(OR(E50,E51,E52,H52,I52,E53)),"that works","Complete all address fields below"),"")</f>
        <v/>
      </c>
    </row>
    <row r="50" spans="2:58" ht="14.25">
      <c r="D50" s="180" t="s">
        <v>266</v>
      </c>
      <c r="E50" s="373"/>
      <c r="F50" s="373"/>
      <c r="G50" s="373"/>
      <c r="H50" s="373"/>
      <c r="I50" s="373"/>
      <c r="J50" s="373"/>
      <c r="K50" s="374"/>
    </row>
    <row r="51" spans="2:58" ht="14.25">
      <c r="D51" s="181" t="s">
        <v>267</v>
      </c>
      <c r="E51" s="398"/>
      <c r="F51" s="398"/>
      <c r="G51" s="398"/>
      <c r="H51" s="398"/>
      <c r="I51" s="398"/>
      <c r="J51" s="398"/>
      <c r="K51" s="406"/>
    </row>
    <row r="52" spans="2:58" ht="14.25">
      <c r="D52" s="181" t="s">
        <v>268</v>
      </c>
      <c r="E52" s="398"/>
      <c r="F52" s="398"/>
      <c r="G52" s="399"/>
      <c r="H52" s="132"/>
      <c r="I52" s="418"/>
      <c r="J52" s="416"/>
      <c r="K52" s="419"/>
    </row>
    <row r="53" spans="2:58" ht="14.25">
      <c r="D53" s="182" t="s">
        <v>269</v>
      </c>
      <c r="E53" s="382"/>
      <c r="F53" s="382"/>
      <c r="G53" s="382"/>
      <c r="H53" s="382"/>
      <c r="I53" s="382"/>
      <c r="J53" s="382"/>
      <c r="K53" s="383"/>
    </row>
    <row r="55" spans="2:58" s="4" customFormat="1" ht="26.25" customHeight="1">
      <c r="B55" s="428" t="s">
        <v>345</v>
      </c>
      <c r="C55" s="429"/>
      <c r="D55" s="227"/>
      <c r="E55" s="15"/>
      <c r="F55" s="54" t="s">
        <v>38</v>
      </c>
      <c r="G55" s="430"/>
      <c r="H55" s="431"/>
      <c r="I55" s="15"/>
      <c r="L55" s="59"/>
      <c r="M55" s="188"/>
      <c r="N55" s="191"/>
      <c r="O55" s="188"/>
      <c r="P55" s="188"/>
      <c r="Q55" s="188"/>
      <c r="R55" s="188"/>
      <c r="S55" s="188"/>
      <c r="T55" s="188"/>
      <c r="U55" s="188"/>
      <c r="V55" s="188"/>
      <c r="W55" s="188"/>
      <c r="X55" s="188"/>
      <c r="Y55" s="188"/>
      <c r="Z55" s="188"/>
      <c r="AA55" s="188"/>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row>
    <row r="56" spans="2:58" s="4" customFormat="1" ht="12.75" customHeight="1">
      <c r="B56" s="61"/>
      <c r="C56" s="61"/>
      <c r="D56" s="61"/>
      <c r="E56" s="62"/>
      <c r="F56" s="54"/>
      <c r="G56" s="15"/>
      <c r="H56" s="62"/>
      <c r="I56" s="15"/>
      <c r="L56" s="59"/>
      <c r="M56" s="188"/>
      <c r="N56" s="191"/>
      <c r="O56" s="188"/>
      <c r="P56" s="188"/>
      <c r="Q56" s="188"/>
      <c r="R56" s="188"/>
      <c r="S56" s="188"/>
      <c r="T56" s="188"/>
      <c r="U56" s="188"/>
      <c r="V56" s="188"/>
      <c r="W56" s="188"/>
      <c r="X56" s="188"/>
      <c r="Y56" s="188"/>
      <c r="Z56" s="188"/>
      <c r="AA56" s="188"/>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row>
    <row r="57" spans="2:58" s="4" customFormat="1" ht="12.75" customHeight="1">
      <c r="B57" s="247"/>
      <c r="C57" s="247"/>
      <c r="D57" s="247"/>
      <c r="E57" s="62"/>
      <c r="F57" s="54"/>
      <c r="G57" s="15"/>
      <c r="H57" s="62"/>
      <c r="I57" s="15"/>
      <c r="L57" s="59"/>
      <c r="M57" s="188"/>
      <c r="N57" s="191"/>
      <c r="O57" s="188"/>
      <c r="P57" s="188"/>
      <c r="Q57" s="188"/>
      <c r="R57" s="188"/>
      <c r="S57" s="188"/>
      <c r="T57" s="188"/>
      <c r="U57" s="188"/>
      <c r="V57" s="188"/>
      <c r="W57" s="188"/>
      <c r="X57" s="188"/>
      <c r="Y57" s="188"/>
      <c r="Z57" s="188"/>
      <c r="AA57" s="188"/>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row>
    <row r="58" spans="2:58" s="4" customFormat="1" ht="12.75" customHeight="1">
      <c r="B58" s="247"/>
      <c r="C58" s="247"/>
      <c r="D58" s="247"/>
      <c r="E58" s="62"/>
      <c r="F58" s="54"/>
      <c r="G58" s="15"/>
      <c r="H58" s="62"/>
      <c r="I58" s="15"/>
      <c r="L58" s="59"/>
      <c r="M58" s="188"/>
      <c r="N58" s="191"/>
      <c r="O58" s="188"/>
      <c r="P58" s="188"/>
      <c r="Q58" s="188"/>
      <c r="R58" s="188"/>
      <c r="S58" s="188"/>
      <c r="T58" s="188"/>
      <c r="U58" s="188"/>
      <c r="V58" s="188"/>
      <c r="W58" s="188"/>
      <c r="X58" s="188"/>
      <c r="Y58" s="188"/>
      <c r="Z58" s="188"/>
      <c r="AA58" s="188"/>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row>
    <row r="59" spans="2:58" s="4" customFormat="1" ht="12.75" customHeight="1">
      <c r="B59" s="247"/>
      <c r="C59" s="247"/>
      <c r="D59" s="247"/>
      <c r="E59" s="62"/>
      <c r="F59" s="54"/>
      <c r="G59" s="15"/>
      <c r="H59" s="62"/>
      <c r="I59" s="15"/>
      <c r="L59" s="59"/>
      <c r="M59" s="188"/>
      <c r="N59" s="191"/>
      <c r="O59" s="188"/>
      <c r="P59" s="188"/>
      <c r="Q59" s="188"/>
      <c r="R59" s="188"/>
      <c r="S59" s="188"/>
      <c r="T59" s="188"/>
      <c r="U59" s="188"/>
      <c r="V59" s="188"/>
      <c r="W59" s="188"/>
      <c r="X59" s="188"/>
      <c r="Y59" s="188"/>
      <c r="Z59" s="188"/>
      <c r="AA59" s="188"/>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row>
    <row r="60" spans="2:58" s="4" customFormat="1" ht="12.75" customHeight="1">
      <c r="B60" s="247"/>
      <c r="C60" s="247"/>
      <c r="D60" s="247"/>
      <c r="E60" s="62"/>
      <c r="F60" s="54"/>
      <c r="G60" s="15"/>
      <c r="H60" s="62"/>
      <c r="I60" s="15"/>
      <c r="L60" s="59"/>
      <c r="M60" s="188"/>
      <c r="N60" s="191"/>
      <c r="O60" s="188"/>
      <c r="P60" s="188"/>
      <c r="Q60" s="188"/>
      <c r="R60" s="188"/>
      <c r="S60" s="188"/>
      <c r="T60" s="188"/>
      <c r="U60" s="188"/>
      <c r="V60" s="188"/>
      <c r="W60" s="188"/>
      <c r="X60" s="188"/>
      <c r="Y60" s="188"/>
      <c r="Z60" s="188"/>
      <c r="AA60" s="188"/>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row>
    <row r="61" spans="2:58" s="4" customFormat="1" ht="23.25" customHeight="1">
      <c r="B61" s="247"/>
      <c r="C61" s="247"/>
      <c r="D61" s="247"/>
      <c r="E61" s="62"/>
      <c r="F61" s="54"/>
      <c r="G61" s="15"/>
      <c r="H61" s="62"/>
      <c r="I61" s="15"/>
      <c r="L61" s="59"/>
      <c r="M61" s="188"/>
      <c r="N61" s="191"/>
      <c r="O61" s="188"/>
      <c r="P61" s="188"/>
      <c r="Q61" s="188"/>
      <c r="R61" s="188"/>
      <c r="S61" s="188"/>
      <c r="T61" s="188"/>
      <c r="U61" s="188"/>
      <c r="V61" s="188"/>
      <c r="W61" s="188"/>
      <c r="X61" s="188"/>
      <c r="Y61" s="188"/>
      <c r="Z61" s="188"/>
      <c r="AA61" s="188"/>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row>
    <row r="62" spans="2:58" s="4" customFormat="1" ht="10.5" customHeight="1">
      <c r="B62" s="247"/>
      <c r="C62" s="247"/>
      <c r="D62" s="247"/>
      <c r="E62" s="62"/>
      <c r="F62" s="54"/>
      <c r="G62" s="15"/>
      <c r="H62" s="62"/>
      <c r="I62" s="15"/>
      <c r="L62" s="59"/>
      <c r="M62" s="188"/>
      <c r="N62" s="191"/>
      <c r="O62" s="188"/>
      <c r="P62" s="188"/>
      <c r="Q62" s="188"/>
      <c r="R62" s="188"/>
      <c r="S62" s="188"/>
      <c r="T62" s="188"/>
      <c r="U62" s="188"/>
      <c r="V62" s="188"/>
      <c r="W62" s="188"/>
      <c r="X62" s="188"/>
      <c r="Y62" s="188"/>
      <c r="Z62" s="188"/>
      <c r="AA62" s="188"/>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row>
    <row r="63" spans="2:58" s="12" customFormat="1" ht="14.25" customHeight="1">
      <c r="B63" s="435" t="s">
        <v>379</v>
      </c>
      <c r="C63" s="435"/>
      <c r="D63" s="435"/>
      <c r="E63" s="435"/>
      <c r="F63" s="435"/>
      <c r="G63" s="435"/>
      <c r="H63" s="435"/>
      <c r="I63" s="435"/>
      <c r="J63" s="435"/>
      <c r="K63" s="322"/>
      <c r="M63" s="301"/>
      <c r="N63" s="290"/>
      <c r="O63" s="301"/>
      <c r="R63" s="301"/>
      <c r="S63" s="301"/>
      <c r="T63" s="301"/>
      <c r="U63" s="301"/>
      <c r="V63" s="301"/>
      <c r="W63" s="301"/>
      <c r="X63" s="301"/>
      <c r="Y63" s="301"/>
      <c r="Z63" s="301"/>
      <c r="AA63" s="301"/>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c r="BF63" s="302"/>
    </row>
    <row r="64" spans="2:58" s="12" customFormat="1" ht="14.25" customHeight="1">
      <c r="B64" s="138"/>
      <c r="C64" s="290" t="s">
        <v>423</v>
      </c>
      <c r="D64" s="301"/>
      <c r="E64" s="301"/>
      <c r="F64" s="301"/>
      <c r="G64" s="301"/>
      <c r="H64" s="301"/>
      <c r="I64" s="301"/>
      <c r="J64" s="301"/>
      <c r="K64" s="301"/>
      <c r="M64" s="301"/>
      <c r="N64" s="290"/>
      <c r="O64" s="301"/>
      <c r="P64" s="301"/>
      <c r="Q64" s="301"/>
      <c r="R64" s="301"/>
      <c r="S64" s="301"/>
      <c r="T64" s="301"/>
      <c r="U64" s="301"/>
      <c r="V64" s="301"/>
      <c r="W64" s="301"/>
      <c r="X64" s="301"/>
      <c r="Y64" s="301"/>
      <c r="Z64" s="301"/>
      <c r="AA64" s="301"/>
      <c r="AB64" s="302"/>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2"/>
      <c r="BE64" s="302"/>
      <c r="BF64" s="302"/>
    </row>
    <row r="65" spans="2:58" s="12" customFormat="1" ht="14.25" customHeight="1">
      <c r="B65" s="138"/>
      <c r="C65" s="290" t="s">
        <v>377</v>
      </c>
      <c r="D65" s="290"/>
      <c r="E65" s="290"/>
      <c r="F65" s="290"/>
      <c r="G65" s="290"/>
      <c r="H65" s="290"/>
      <c r="I65" s="290"/>
      <c r="J65" s="290"/>
      <c r="K65" s="301"/>
      <c r="M65" s="301"/>
      <c r="N65" s="290"/>
      <c r="O65" s="301"/>
      <c r="P65" s="301"/>
      <c r="Q65" s="301"/>
      <c r="R65" s="301"/>
      <c r="S65" s="301"/>
      <c r="T65" s="301"/>
      <c r="U65" s="301"/>
      <c r="V65" s="301"/>
      <c r="W65" s="301"/>
      <c r="X65" s="301"/>
      <c r="Y65" s="301"/>
      <c r="Z65" s="301"/>
      <c r="AA65" s="301"/>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302"/>
      <c r="AZ65" s="302"/>
      <c r="BA65" s="302"/>
      <c r="BB65" s="302"/>
      <c r="BC65" s="302"/>
      <c r="BD65" s="302"/>
      <c r="BE65" s="302"/>
      <c r="BF65" s="302"/>
    </row>
    <row r="66" spans="2:58" s="12" customFormat="1" ht="14.25" customHeight="1">
      <c r="B66" s="138"/>
      <c r="C66" s="290" t="s">
        <v>431</v>
      </c>
      <c r="D66" s="290"/>
      <c r="E66" s="290"/>
      <c r="F66" s="290"/>
      <c r="G66" s="290"/>
      <c r="H66" s="290"/>
      <c r="I66" s="290"/>
      <c r="J66" s="290"/>
      <c r="K66" s="301"/>
      <c r="M66" s="301"/>
      <c r="N66" s="290"/>
      <c r="O66" s="301"/>
      <c r="P66" s="301"/>
      <c r="Q66" s="301"/>
      <c r="R66" s="301"/>
      <c r="S66" s="301"/>
      <c r="T66" s="301"/>
      <c r="U66" s="301"/>
      <c r="V66" s="301"/>
      <c r="W66" s="301"/>
      <c r="X66" s="301"/>
      <c r="Y66" s="301"/>
      <c r="Z66" s="301"/>
      <c r="AA66" s="301"/>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2"/>
      <c r="BE66" s="302"/>
      <c r="BF66" s="302"/>
    </row>
    <row r="67" spans="2:58" s="12" customFormat="1" ht="28.5" customHeight="1">
      <c r="B67" s="138"/>
      <c r="C67" s="427" t="s">
        <v>378</v>
      </c>
      <c r="D67" s="427"/>
      <c r="E67" s="427"/>
      <c r="F67" s="427"/>
      <c r="G67" s="427"/>
      <c r="H67" s="427"/>
      <c r="I67" s="427"/>
      <c r="J67" s="427"/>
      <c r="K67" s="301"/>
      <c r="M67" s="301"/>
      <c r="N67" s="290"/>
      <c r="O67" s="301"/>
      <c r="P67" s="301"/>
      <c r="Q67" s="301"/>
      <c r="R67" s="301"/>
      <c r="S67" s="301"/>
      <c r="T67" s="301"/>
      <c r="U67" s="301"/>
      <c r="V67" s="301"/>
      <c r="W67" s="301"/>
      <c r="X67" s="301"/>
      <c r="Y67" s="301"/>
      <c r="Z67" s="301"/>
      <c r="AA67" s="301"/>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302"/>
      <c r="AZ67" s="302"/>
      <c r="BA67" s="302"/>
      <c r="BB67" s="302"/>
      <c r="BC67" s="302"/>
      <c r="BD67" s="302"/>
      <c r="BE67" s="302"/>
      <c r="BF67" s="302"/>
    </row>
    <row r="68" spans="2:58" s="303" customFormat="1" ht="8.25" customHeight="1">
      <c r="N68" s="110"/>
    </row>
    <row r="69" spans="2:58" s="136" customFormat="1" ht="14.25">
      <c r="B69" s="136" t="s">
        <v>399</v>
      </c>
      <c r="N69" s="161"/>
    </row>
    <row r="70" spans="2:58" s="136" customFormat="1" ht="15">
      <c r="D70" s="111"/>
      <c r="E70" s="136" t="s">
        <v>308</v>
      </c>
      <c r="N70" s="161"/>
    </row>
    <row r="71" spans="2:58" s="136" customFormat="1" ht="14.25">
      <c r="D71" s="161" t="str" cm="1">
        <f t="array" ref="D71">IF(AND(Battery_incentive_payee="Property Owner",'Contact Information'!C$18:I$18=""),"Property Owner is not identified in Contact Information","")</f>
        <v/>
      </c>
      <c r="N71" s="161"/>
    </row>
    <row r="72" spans="2:58" ht="14.25">
      <c r="D72" s="138" t="s">
        <v>432</v>
      </c>
      <c r="G72" s="244" t="str">
        <f>IF(Battery_incentive_payee='Admin Staff only'!B72,IF(ISBLANK(OR(E73,E74,E75,H75,I75,E76)),"blank detected","Complete all address fields below"),"")</f>
        <v/>
      </c>
    </row>
    <row r="73" spans="2:58" ht="14.25">
      <c r="D73" s="180" t="s">
        <v>266</v>
      </c>
      <c r="E73" s="373"/>
      <c r="F73" s="373"/>
      <c r="G73" s="373"/>
      <c r="H73" s="373"/>
      <c r="I73" s="373"/>
      <c r="J73" s="373"/>
      <c r="K73" s="374"/>
    </row>
    <row r="74" spans="2:58" ht="14.25">
      <c r="D74" s="181" t="s">
        <v>267</v>
      </c>
      <c r="E74" s="398"/>
      <c r="F74" s="398"/>
      <c r="G74" s="398"/>
      <c r="H74" s="398"/>
      <c r="I74" s="398"/>
      <c r="J74" s="398"/>
      <c r="K74" s="406"/>
    </row>
    <row r="75" spans="2:58" ht="14.25">
      <c r="D75" s="181" t="s">
        <v>268</v>
      </c>
      <c r="E75" s="398"/>
      <c r="F75" s="398"/>
      <c r="G75" s="399"/>
      <c r="H75" s="132"/>
      <c r="I75" s="418"/>
      <c r="J75" s="416"/>
      <c r="K75" s="419"/>
    </row>
    <row r="76" spans="2:58" ht="14.25">
      <c r="D76" s="182" t="s">
        <v>269</v>
      </c>
      <c r="E76" s="382"/>
      <c r="F76" s="382"/>
      <c r="G76" s="382"/>
      <c r="H76" s="382"/>
      <c r="I76" s="382"/>
      <c r="J76" s="382"/>
      <c r="K76" s="383"/>
    </row>
    <row r="78" spans="2:58" s="4" customFormat="1" ht="26.25" customHeight="1">
      <c r="B78" s="428" t="s">
        <v>345</v>
      </c>
      <c r="C78" s="429"/>
      <c r="D78" s="227"/>
      <c r="E78" s="15"/>
      <c r="F78" s="54" t="s">
        <v>38</v>
      </c>
      <c r="G78" s="430"/>
      <c r="H78" s="431"/>
      <c r="I78" s="15"/>
      <c r="L78" s="59"/>
      <c r="M78" s="188"/>
      <c r="N78" s="191"/>
      <c r="O78" s="188"/>
      <c r="P78" s="188"/>
      <c r="Q78" s="188"/>
      <c r="R78" s="188"/>
      <c r="S78" s="188"/>
      <c r="T78" s="188"/>
      <c r="U78" s="188"/>
      <c r="V78" s="188"/>
      <c r="W78" s="188"/>
      <c r="X78" s="188"/>
      <c r="Y78" s="188"/>
      <c r="Z78" s="188"/>
      <c r="AA78" s="188"/>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row>
    <row r="79" spans="2:58" s="4" customFormat="1" ht="12.75" customHeight="1">
      <c r="B79" s="247"/>
      <c r="C79" s="247"/>
      <c r="D79" s="247"/>
      <c r="E79" s="62"/>
      <c r="F79" s="54"/>
      <c r="G79" s="15"/>
      <c r="H79" s="62"/>
      <c r="I79" s="15"/>
      <c r="L79" s="59"/>
      <c r="M79" s="188"/>
      <c r="N79" s="191"/>
      <c r="O79" s="188"/>
      <c r="P79" s="188"/>
      <c r="Q79" s="188"/>
      <c r="R79" s="188"/>
      <c r="S79" s="188"/>
      <c r="T79" s="188"/>
      <c r="U79" s="188"/>
      <c r="V79" s="188"/>
      <c r="W79" s="188"/>
      <c r="X79" s="188"/>
      <c r="Y79" s="188"/>
      <c r="Z79" s="188"/>
      <c r="AA79" s="188"/>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row>
    <row r="81" spans="1:14" s="4" customFormat="1" ht="9.75" customHeight="1">
      <c r="A81" s="46"/>
      <c r="B81" s="47"/>
      <c r="C81" s="47"/>
      <c r="D81" s="47"/>
      <c r="E81" s="47"/>
      <c r="F81" s="47"/>
      <c r="G81" s="48"/>
      <c r="H81" s="49"/>
      <c r="I81" s="49"/>
      <c r="J81" s="49"/>
      <c r="K81" s="50"/>
      <c r="N81" s="142"/>
    </row>
  </sheetData>
  <sheetProtection algorithmName="SHA-512" hashValue="Z7zrCvxERsr+1vNlhNXrLpMDz2IuKG7pFfbZNYc3b9w+PcaYfl7iE5OVFYx7vC9HyLUTQUaX/V7FK8nR3m72uw==" saltValue="3XPLA9SRaypSqXd+2gOjug==" spinCount="100000" sheet="1" selectLockedCells="1"/>
  <protectedRanges>
    <protectedRange sqref="G18 D55 H18:H19 E19:E22 H56:H62 H21:H22 E56:E62 E24 H24 D33 D78 G78:H78 H34:H37 E34:E37 D18:D19 G33:H33 G55:H55 H79 E79 E39 H39" name="Range1_2_1"/>
    <protectedRange sqref="H50:J51 H73:J74" name="Range1_1"/>
    <protectedRange sqref="G52:K52 G75:K75" name="Range1_1_1"/>
  </protectedRanges>
  <mergeCells count="36">
    <mergeCell ref="B55:C55"/>
    <mergeCell ref="G55:H55"/>
    <mergeCell ref="E52:G52"/>
    <mergeCell ref="I52:K52"/>
    <mergeCell ref="B78:C78"/>
    <mergeCell ref="G78:H78"/>
    <mergeCell ref="E73:K73"/>
    <mergeCell ref="E74:K74"/>
    <mergeCell ref="E75:G75"/>
    <mergeCell ref="I75:K75"/>
    <mergeCell ref="E76:K76"/>
    <mergeCell ref="B63:J63"/>
    <mergeCell ref="C67:J67"/>
    <mergeCell ref="B8:J8"/>
    <mergeCell ref="B18:C18"/>
    <mergeCell ref="G18:H18"/>
    <mergeCell ref="B16:D16"/>
    <mergeCell ref="B23:J23"/>
    <mergeCell ref="C13:J15"/>
    <mergeCell ref="B12:J12"/>
    <mergeCell ref="B19:C19"/>
    <mergeCell ref="B25:K25"/>
    <mergeCell ref="E50:K50"/>
    <mergeCell ref="E53:K53"/>
    <mergeCell ref="E51:K51"/>
    <mergeCell ref="C44:J44"/>
    <mergeCell ref="B33:C33"/>
    <mergeCell ref="G33:H33"/>
    <mergeCell ref="C26:J26"/>
    <mergeCell ref="C27:J27"/>
    <mergeCell ref="C28:J28"/>
    <mergeCell ref="C29:J29"/>
    <mergeCell ref="C30:J30"/>
    <mergeCell ref="B40:J40"/>
    <mergeCell ref="C31:J31"/>
    <mergeCell ref="B38:J38"/>
  </mergeCells>
  <phoneticPr fontId="30" type="noConversion"/>
  <conditionalFormatting sqref="C13 F20 AB11:BF23 AE24:BF24 AE35:BF35 AB79:BF79 AB30:BF31 AB40:BF44 AB55:BF67">
    <cfRule type="expression" dxfId="13" priority="24">
      <formula>#REF!=TRUE</formula>
    </cfRule>
  </conditionalFormatting>
  <conditionalFormatting sqref="AB36:BF37">
    <cfRule type="expression" dxfId="12" priority="19">
      <formula>#REF!=TRUE</formula>
    </cfRule>
  </conditionalFormatting>
  <conditionalFormatting sqref="AB32:BF33 AB25:BF28">
    <cfRule type="expression" dxfId="11" priority="18">
      <formula>#REF!=TRUE</formula>
    </cfRule>
  </conditionalFormatting>
  <conditionalFormatting sqref="AE34:BF34">
    <cfRule type="expression" dxfId="10" priority="15">
      <formula>#REF!=TRUE</formula>
    </cfRule>
  </conditionalFormatting>
  <conditionalFormatting sqref="D55">
    <cfRule type="cellIs" dxfId="9" priority="12" operator="equal">
      <formula>""</formula>
    </cfRule>
  </conditionalFormatting>
  <conditionalFormatting sqref="D18:D19 G18:H18 D33 G33:H33">
    <cfRule type="cellIs" dxfId="8" priority="11" operator="equal">
      <formula>""</formula>
    </cfRule>
  </conditionalFormatting>
  <conditionalFormatting sqref="G55:H55">
    <cfRule type="cellIs" dxfId="7" priority="9" operator="equal">
      <formula>""</formula>
    </cfRule>
  </conditionalFormatting>
  <conditionalFormatting sqref="AB78:BF78">
    <cfRule type="expression" dxfId="6" priority="8">
      <formula>#REF!=TRUE</formula>
    </cfRule>
  </conditionalFormatting>
  <conditionalFormatting sqref="D78">
    <cfRule type="cellIs" dxfId="5" priority="7" operator="equal">
      <formula>""</formula>
    </cfRule>
  </conditionalFormatting>
  <conditionalFormatting sqref="G78:H78">
    <cfRule type="cellIs" dxfId="4" priority="6" operator="equal">
      <formula>""</formula>
    </cfRule>
  </conditionalFormatting>
  <conditionalFormatting sqref="D47">
    <cfRule type="cellIs" dxfId="3" priority="5" operator="equal">
      <formula>""</formula>
    </cfRule>
  </conditionalFormatting>
  <conditionalFormatting sqref="D70">
    <cfRule type="cellIs" dxfId="2" priority="4" operator="equal">
      <formula>""</formula>
    </cfRule>
  </conditionalFormatting>
  <conditionalFormatting sqref="AB38:BF38">
    <cfRule type="expression" dxfId="1" priority="2">
      <formula>#REF!=TRUE</formula>
    </cfRule>
  </conditionalFormatting>
  <conditionalFormatting sqref="AE39:BF39">
    <cfRule type="expression" dxfId="0" priority="1">
      <formula>#REF!=TRUE</formula>
    </cfRule>
  </conditionalFormatting>
  <dataValidations xWindow="287" yWindow="709" count="1">
    <dataValidation type="date" allowBlank="1" showInputMessage="1" showErrorMessage="1" error="Must formatted as mm/dd/yyyy and on or after 01/01/2020" sqref="G18:H18 G33:H33 G55:H55 G78:H78" xr:uid="{2C9791BE-CDC6-4574-8481-BE690E32C384}">
      <formula1>43831</formula1>
      <formula2>47484</formula2>
    </dataValidation>
  </dataValidations>
  <pageMargins left="0.75" right="0.75" top="1" bottom="1" header="0.5" footer="0.5"/>
  <pageSetup scale="69" fitToHeight="0" orientation="portrait" r:id="rId1"/>
  <headerFooter alignWithMargins="0"/>
  <drawing r:id="rId2"/>
  <extLst>
    <ext xmlns:x14="http://schemas.microsoft.com/office/spreadsheetml/2009/9/main" uri="{CCE6A557-97BC-4b89-ADB6-D9C93CAAB3DF}">
      <x14:dataValidations xmlns:xm="http://schemas.microsoft.com/office/excel/2006/main" xWindow="287" yWindow="709" count="1">
        <x14:dataValidation type="list" allowBlank="1" showInputMessage="1" showErrorMessage="1" error="Press Cancel and select an option from drop-down list" prompt="&lt;select payee&gt;" xr:uid="{D96D673E-78C5-4B42-B604-EC6F29B379FF}">
          <x14:formula1>
            <xm:f>'Admin Staff only'!$B$70:$B$72</xm:f>
          </x14:formula1>
          <xm:sqref>D47 D70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165"/>
  <sheetViews>
    <sheetView showGridLines="0" showRowColHeaders="0" zoomScaleNormal="100" workbookViewId="0">
      <selection activeCell="I53" sqref="I53"/>
    </sheetView>
  </sheetViews>
  <sheetFormatPr defaultRowHeight="12.75"/>
  <cols>
    <col min="1" max="1" width="4.5703125" customWidth="1"/>
    <col min="2" max="2" width="3.42578125" customWidth="1"/>
    <col min="13" max="13" width="5.140625" customWidth="1"/>
    <col min="14" max="14" width="3.28515625" customWidth="1"/>
    <col min="16" max="16" width="9.140625" style="141"/>
  </cols>
  <sheetData>
    <row r="1" spans="2:14" ht="13.5" thickBot="1"/>
    <row r="2" spans="2:14" ht="30.75" customHeight="1" thickTop="1">
      <c r="B2" s="76"/>
      <c r="C2" s="77" t="s">
        <v>50</v>
      </c>
      <c r="D2" s="78"/>
      <c r="E2" s="78"/>
      <c r="F2" s="78"/>
      <c r="G2" s="78"/>
      <c r="H2" s="78"/>
      <c r="I2" s="78"/>
      <c r="J2" s="78"/>
      <c r="K2" s="78"/>
      <c r="L2" s="78"/>
      <c r="M2" s="78"/>
      <c r="N2" s="79"/>
    </row>
    <row r="3" spans="2:14">
      <c r="B3" s="80"/>
      <c r="C3" s="1"/>
      <c r="D3" s="1"/>
      <c r="E3" s="1"/>
      <c r="F3" s="1"/>
      <c r="G3" s="1"/>
      <c r="H3" s="1"/>
      <c r="I3" s="1"/>
      <c r="J3" s="1"/>
      <c r="K3" s="1"/>
      <c r="L3" s="1"/>
      <c r="M3" s="1"/>
      <c r="N3" s="81"/>
    </row>
    <row r="4" spans="2:14">
      <c r="B4" s="80"/>
      <c r="C4" s="1"/>
      <c r="D4" s="1"/>
      <c r="E4" s="1"/>
      <c r="F4" s="1"/>
      <c r="G4" s="1"/>
      <c r="H4" s="1"/>
      <c r="I4" s="1"/>
      <c r="J4" s="1"/>
      <c r="K4" s="1"/>
      <c r="L4" s="1"/>
      <c r="M4" s="1"/>
      <c r="N4" s="81"/>
    </row>
    <row r="5" spans="2:14">
      <c r="B5" s="80"/>
      <c r="C5" s="1"/>
      <c r="D5" s="1"/>
      <c r="E5" s="1"/>
      <c r="F5" s="1"/>
      <c r="G5" s="1"/>
      <c r="H5" s="1"/>
      <c r="I5" s="1"/>
      <c r="J5" s="1"/>
      <c r="K5" s="1"/>
      <c r="L5" s="1"/>
      <c r="M5" s="1"/>
      <c r="N5" s="81"/>
    </row>
    <row r="6" spans="2:14">
      <c r="B6" s="80"/>
      <c r="C6" s="1"/>
      <c r="D6" s="1"/>
      <c r="E6" s="1"/>
      <c r="F6" s="1"/>
      <c r="G6" s="1"/>
      <c r="H6" s="1"/>
      <c r="I6" s="1"/>
      <c r="J6" s="1"/>
      <c r="K6" s="1"/>
      <c r="L6" s="1"/>
      <c r="M6" s="1"/>
      <c r="N6" s="81"/>
    </row>
    <row r="7" spans="2:14">
      <c r="B7" s="80"/>
      <c r="C7" s="1"/>
      <c r="D7" s="1"/>
      <c r="E7" s="1"/>
      <c r="F7" s="1"/>
      <c r="G7" s="1"/>
      <c r="H7" s="1"/>
      <c r="I7" s="1"/>
      <c r="J7" s="1"/>
      <c r="K7" s="1"/>
      <c r="L7" s="1"/>
      <c r="M7" s="1"/>
      <c r="N7" s="81"/>
    </row>
    <row r="8" spans="2:14">
      <c r="B8" s="80"/>
      <c r="C8" s="1"/>
      <c r="D8" s="1"/>
      <c r="E8" s="1"/>
      <c r="F8" s="1"/>
      <c r="G8" s="1"/>
      <c r="H8" s="1"/>
      <c r="I8" s="1"/>
      <c r="J8" s="1"/>
      <c r="K8" s="1"/>
      <c r="L8" s="1"/>
      <c r="M8" s="1"/>
      <c r="N8" s="81"/>
    </row>
    <row r="9" spans="2:14">
      <c r="B9" s="80"/>
      <c r="C9" s="82" t="s">
        <v>189</v>
      </c>
      <c r="D9" s="1"/>
      <c r="E9" s="1"/>
      <c r="F9" s="1"/>
      <c r="G9" s="1"/>
      <c r="H9" s="1"/>
      <c r="I9" s="1"/>
      <c r="J9" s="1"/>
      <c r="K9" s="1"/>
      <c r="L9" s="1"/>
      <c r="M9" s="1"/>
      <c r="N9" s="81"/>
    </row>
    <row r="10" spans="2:14">
      <c r="B10" s="80"/>
      <c r="C10" s="82" t="s">
        <v>190</v>
      </c>
      <c r="D10" s="1"/>
      <c r="E10" s="1"/>
      <c r="F10" s="1"/>
      <c r="G10" s="1"/>
      <c r="H10" s="1"/>
      <c r="I10" s="1"/>
      <c r="J10" s="1"/>
      <c r="K10" s="1"/>
      <c r="L10" s="1"/>
      <c r="M10" s="1"/>
      <c r="N10" s="81"/>
    </row>
    <row r="11" spans="2:14">
      <c r="B11" s="80"/>
      <c r="C11" s="1"/>
      <c r="D11" s="1"/>
      <c r="E11" s="1"/>
      <c r="F11" s="1"/>
      <c r="G11" s="1"/>
      <c r="H11" s="1"/>
      <c r="I11" s="1"/>
      <c r="J11" s="1"/>
      <c r="K11" s="1"/>
      <c r="L11" s="1"/>
      <c r="M11" s="1"/>
      <c r="N11" s="81"/>
    </row>
    <row r="12" spans="2:14">
      <c r="B12" s="80"/>
      <c r="C12" s="1" t="s">
        <v>130</v>
      </c>
      <c r="D12" s="1"/>
      <c r="E12" s="1"/>
      <c r="F12" s="1"/>
      <c r="G12" s="1"/>
      <c r="H12" s="1"/>
      <c r="I12" s="1"/>
      <c r="J12" s="1"/>
      <c r="K12" s="1"/>
      <c r="L12" s="1"/>
      <c r="M12" s="1"/>
      <c r="N12" s="81"/>
    </row>
    <row r="13" spans="2:14">
      <c r="B13" s="80"/>
      <c r="C13" s="1" t="s">
        <v>51</v>
      </c>
      <c r="D13" s="1"/>
      <c r="E13" s="1"/>
      <c r="F13" s="1"/>
      <c r="G13" s="1"/>
      <c r="H13" s="1"/>
      <c r="I13" s="1"/>
      <c r="J13" s="1"/>
      <c r="K13" s="1"/>
      <c r="L13" s="1"/>
      <c r="M13" s="1"/>
      <c r="N13" s="81"/>
    </row>
    <row r="14" spans="2:14">
      <c r="B14" s="80"/>
      <c r="C14" s="82" t="s">
        <v>194</v>
      </c>
      <c r="D14" s="1"/>
      <c r="E14" s="1"/>
      <c r="F14" s="1"/>
      <c r="G14" s="1"/>
      <c r="H14" s="1"/>
      <c r="I14" s="1"/>
      <c r="J14" s="1"/>
      <c r="K14" s="1"/>
      <c r="L14" s="1"/>
      <c r="M14" s="1"/>
      <c r="N14" s="81"/>
    </row>
    <row r="15" spans="2:14">
      <c r="B15" s="80"/>
      <c r="C15" s="1"/>
      <c r="D15" s="1"/>
      <c r="E15" s="1"/>
      <c r="F15" s="1"/>
      <c r="G15" s="1"/>
      <c r="H15" s="1"/>
      <c r="I15" s="1"/>
      <c r="J15" s="1"/>
      <c r="K15" s="1"/>
      <c r="L15" s="1"/>
      <c r="M15" s="1"/>
      <c r="N15" s="81"/>
    </row>
    <row r="16" spans="2:14">
      <c r="B16" s="80"/>
      <c r="C16" s="1" t="s">
        <v>146</v>
      </c>
      <c r="D16" s="1"/>
      <c r="E16" s="1"/>
      <c r="F16" s="1"/>
      <c r="G16" s="1"/>
      <c r="H16" s="1"/>
      <c r="I16" s="1"/>
      <c r="J16" s="1"/>
      <c r="K16" s="1"/>
      <c r="L16" s="1"/>
      <c r="M16" s="1"/>
      <c r="N16" s="81"/>
    </row>
    <row r="17" spans="2:14">
      <c r="B17" s="80"/>
      <c r="C17" s="1" t="s">
        <v>52</v>
      </c>
      <c r="D17" s="1"/>
      <c r="E17" s="1"/>
      <c r="F17" s="1"/>
      <c r="G17" s="1"/>
      <c r="H17" s="1"/>
      <c r="I17" s="1"/>
      <c r="J17" s="1"/>
      <c r="K17" s="1"/>
      <c r="L17" s="1"/>
      <c r="M17" s="1"/>
      <c r="N17" s="81"/>
    </row>
    <row r="18" spans="2:14">
      <c r="B18" s="80"/>
      <c r="C18" s="1"/>
      <c r="D18" s="1"/>
      <c r="E18" s="1"/>
      <c r="F18" s="1"/>
      <c r="G18" s="1"/>
      <c r="H18" s="1"/>
      <c r="I18" s="1"/>
      <c r="J18" s="1"/>
      <c r="K18" s="1"/>
      <c r="L18" s="1"/>
      <c r="M18" s="1"/>
      <c r="N18" s="81"/>
    </row>
    <row r="19" spans="2:14" ht="26.25" customHeight="1">
      <c r="B19" s="80"/>
      <c r="C19" s="445" t="s">
        <v>270</v>
      </c>
      <c r="D19" s="445"/>
      <c r="E19" s="445"/>
      <c r="F19" s="445"/>
      <c r="G19" s="445"/>
      <c r="H19" s="445"/>
      <c r="I19" s="445"/>
      <c r="J19" s="445"/>
      <c r="K19" s="445"/>
      <c r="L19" s="445"/>
      <c r="M19" s="445"/>
      <c r="N19" s="81"/>
    </row>
    <row r="20" spans="2:14">
      <c r="B20" s="80"/>
      <c r="C20" s="1"/>
      <c r="D20" s="1"/>
      <c r="E20" s="1"/>
      <c r="F20" s="1"/>
      <c r="G20" s="1"/>
      <c r="H20" s="1"/>
      <c r="I20" s="1"/>
      <c r="J20" s="1"/>
      <c r="K20" s="1"/>
      <c r="L20" s="1"/>
      <c r="M20" s="1"/>
      <c r="N20" s="81"/>
    </row>
    <row r="21" spans="2:14">
      <c r="B21" s="80"/>
      <c r="C21" s="1"/>
      <c r="D21" s="1"/>
      <c r="E21" s="1"/>
      <c r="F21" s="1"/>
      <c r="G21" s="1"/>
      <c r="H21" s="1"/>
      <c r="I21" s="1"/>
      <c r="J21" s="1"/>
      <c r="K21" s="1"/>
      <c r="L21" s="1"/>
      <c r="M21" s="1"/>
      <c r="N21" s="81"/>
    </row>
    <row r="22" spans="2:14">
      <c r="B22" s="80"/>
      <c r="C22" s="1" t="s">
        <v>53</v>
      </c>
      <c r="D22" s="1"/>
      <c r="E22" s="1"/>
      <c r="F22" s="1"/>
      <c r="G22" s="1"/>
      <c r="H22" s="1"/>
      <c r="I22" s="1"/>
      <c r="J22" s="1"/>
      <c r="K22" s="1"/>
      <c r="L22" s="1"/>
      <c r="M22" s="1"/>
      <c r="N22" s="81"/>
    </row>
    <row r="23" spans="2:14">
      <c r="B23" s="80"/>
      <c r="C23" s="1"/>
      <c r="D23" s="1"/>
      <c r="E23" s="1"/>
      <c r="F23" s="1"/>
      <c r="G23" s="1"/>
      <c r="H23" s="1"/>
      <c r="I23" s="1"/>
      <c r="J23" s="1"/>
      <c r="K23" s="1"/>
      <c r="L23" s="1"/>
      <c r="M23" s="1"/>
      <c r="N23" s="81"/>
    </row>
    <row r="24" spans="2:14" ht="15.75" customHeight="1">
      <c r="B24" s="80"/>
      <c r="C24" s="82" t="s">
        <v>178</v>
      </c>
      <c r="D24" s="1"/>
      <c r="E24" s="1"/>
      <c r="F24" s="1"/>
      <c r="G24" s="1"/>
      <c r="H24" s="1"/>
      <c r="I24" s="1"/>
      <c r="J24" s="1"/>
      <c r="K24" s="1"/>
      <c r="L24" s="1"/>
      <c r="M24" s="1"/>
      <c r="N24" s="81"/>
    </row>
    <row r="25" spans="2:14" ht="15.75" customHeight="1">
      <c r="B25" s="80"/>
      <c r="C25" s="1" t="s">
        <v>195</v>
      </c>
      <c r="D25" s="1"/>
      <c r="E25" s="1"/>
      <c r="F25" s="1"/>
      <c r="G25" s="1"/>
      <c r="H25" s="1"/>
      <c r="I25" s="1"/>
      <c r="J25" s="1"/>
      <c r="K25" s="1"/>
      <c r="L25" s="1"/>
      <c r="M25" s="1"/>
      <c r="N25" s="81"/>
    </row>
    <row r="26" spans="2:14" ht="15.75" customHeight="1">
      <c r="B26" s="80"/>
      <c r="C26" s="1" t="s">
        <v>54</v>
      </c>
      <c r="D26" s="1"/>
      <c r="E26" s="1"/>
      <c r="F26" s="1"/>
      <c r="G26" s="1"/>
      <c r="H26" s="1"/>
      <c r="I26" s="1"/>
      <c r="J26" s="1"/>
      <c r="K26" s="1"/>
      <c r="L26" s="1"/>
      <c r="M26" s="1"/>
      <c r="N26" s="81"/>
    </row>
    <row r="27" spans="2:14" ht="15.75" customHeight="1">
      <c r="B27" s="80"/>
      <c r="C27" s="82" t="s">
        <v>271</v>
      </c>
      <c r="D27" s="1"/>
      <c r="E27" s="1"/>
      <c r="F27" s="1"/>
      <c r="G27" s="1"/>
      <c r="H27" s="1"/>
      <c r="I27" s="1"/>
      <c r="J27" s="1"/>
      <c r="K27" s="1"/>
      <c r="L27" s="1"/>
      <c r="M27" s="1"/>
      <c r="N27" s="81"/>
    </row>
    <row r="28" spans="2:14" ht="15.75" customHeight="1">
      <c r="B28" s="80"/>
      <c r="C28" s="82" t="s">
        <v>272</v>
      </c>
      <c r="D28" s="1"/>
      <c r="E28" s="1"/>
      <c r="F28" s="1"/>
      <c r="G28" s="1"/>
      <c r="H28" s="1"/>
      <c r="I28" s="1"/>
      <c r="J28" s="1"/>
      <c r="K28" s="1"/>
      <c r="L28" s="1"/>
      <c r="M28" s="1"/>
      <c r="N28" s="81"/>
    </row>
    <row r="29" spans="2:14" ht="15.75" customHeight="1">
      <c r="B29" s="80"/>
      <c r="C29" s="82" t="s">
        <v>264</v>
      </c>
      <c r="D29" s="1"/>
      <c r="E29" s="1"/>
      <c r="F29" s="1"/>
      <c r="G29" s="1"/>
      <c r="H29" s="1"/>
      <c r="I29" s="1"/>
      <c r="J29" s="1"/>
      <c r="K29" s="1"/>
      <c r="L29" s="1"/>
      <c r="M29" s="1"/>
      <c r="N29" s="81"/>
    </row>
    <row r="30" spans="2:14" ht="15.75" customHeight="1">
      <c r="B30" s="80"/>
      <c r="C30" s="82" t="s">
        <v>265</v>
      </c>
      <c r="D30" s="1"/>
      <c r="E30" s="1"/>
      <c r="F30" s="1"/>
      <c r="G30" s="1"/>
      <c r="H30" s="1"/>
      <c r="I30" s="1"/>
      <c r="J30" s="1"/>
      <c r="K30" s="1"/>
      <c r="L30" s="1"/>
      <c r="M30" s="1"/>
      <c r="N30" s="81"/>
    </row>
    <row r="31" spans="2:14" ht="15.75" customHeight="1">
      <c r="B31" s="80"/>
      <c r="C31" s="82" t="s">
        <v>174</v>
      </c>
      <c r="D31" s="1"/>
      <c r="E31" s="1"/>
      <c r="F31" s="1"/>
      <c r="G31" s="1"/>
      <c r="H31" s="1"/>
      <c r="I31" s="1"/>
      <c r="J31" s="1"/>
      <c r="K31" s="1"/>
      <c r="L31" s="1"/>
      <c r="M31" s="1"/>
      <c r="N31" s="81"/>
    </row>
    <row r="32" spans="2:14" ht="15.75" customHeight="1">
      <c r="B32" s="80"/>
      <c r="C32" s="1" t="s">
        <v>147</v>
      </c>
      <c r="D32" s="1"/>
      <c r="E32" s="1"/>
      <c r="F32" s="1"/>
      <c r="G32" s="1"/>
      <c r="H32" s="1"/>
      <c r="I32" s="1"/>
      <c r="J32" s="1"/>
      <c r="K32" s="1"/>
      <c r="L32" s="1"/>
      <c r="M32" s="1"/>
      <c r="N32" s="81"/>
    </row>
    <row r="33" spans="2:14" ht="15.75" customHeight="1">
      <c r="B33" s="80"/>
      <c r="C33" s="82" t="s">
        <v>386</v>
      </c>
      <c r="D33" s="1"/>
      <c r="E33" s="1"/>
      <c r="F33" s="1"/>
      <c r="G33" s="1"/>
      <c r="H33" s="1"/>
      <c r="I33" s="1"/>
      <c r="J33" s="1"/>
      <c r="K33" s="1"/>
      <c r="L33" s="1"/>
      <c r="M33" s="1"/>
      <c r="N33" s="81"/>
    </row>
    <row r="34" spans="2:14" ht="15.75" customHeight="1">
      <c r="B34" s="80"/>
      <c r="C34" s="82" t="s">
        <v>188</v>
      </c>
      <c r="D34" s="1"/>
      <c r="E34" s="1"/>
      <c r="F34" s="1"/>
      <c r="G34" s="1"/>
      <c r="H34" s="1"/>
      <c r="I34" s="1"/>
      <c r="J34" s="1"/>
      <c r="K34" s="1"/>
      <c r="L34" s="1"/>
      <c r="M34" s="1"/>
      <c r="N34" s="81"/>
    </row>
    <row r="35" spans="2:14" ht="15.75" customHeight="1">
      <c r="B35" s="80"/>
      <c r="C35" s="82" t="s">
        <v>55</v>
      </c>
      <c r="D35" s="1"/>
      <c r="E35" s="1"/>
      <c r="F35" s="1"/>
      <c r="G35" s="1"/>
      <c r="H35" s="1"/>
      <c r="I35" s="1"/>
      <c r="J35" s="1"/>
      <c r="K35" s="1"/>
      <c r="L35" s="1"/>
      <c r="M35" s="1"/>
      <c r="N35" s="81"/>
    </row>
    <row r="36" spans="2:14" ht="15.75" customHeight="1">
      <c r="B36" s="80"/>
      <c r="C36" s="1" t="s">
        <v>56</v>
      </c>
      <c r="D36" s="1"/>
      <c r="E36" s="1"/>
      <c r="F36" s="1"/>
      <c r="G36" s="1"/>
      <c r="H36" s="1"/>
      <c r="I36" s="1"/>
      <c r="J36" s="1"/>
      <c r="K36" s="1"/>
      <c r="L36" s="1"/>
      <c r="M36" s="1"/>
      <c r="N36" s="81"/>
    </row>
    <row r="37" spans="2:14" ht="15.75" customHeight="1">
      <c r="B37" s="80"/>
      <c r="C37" s="82" t="s">
        <v>57</v>
      </c>
      <c r="D37" s="1"/>
      <c r="E37" s="1"/>
      <c r="F37" s="1"/>
      <c r="G37" s="1"/>
      <c r="H37" s="1"/>
      <c r="I37" s="1"/>
      <c r="J37" s="1"/>
      <c r="K37" s="1"/>
      <c r="L37" s="1"/>
      <c r="M37" s="1"/>
      <c r="N37" s="81"/>
    </row>
    <row r="38" spans="2:14" ht="15.75" customHeight="1">
      <c r="B38" s="80"/>
      <c r="C38" s="1" t="s">
        <v>58</v>
      </c>
      <c r="D38" s="1"/>
      <c r="E38" s="1"/>
      <c r="F38" s="1"/>
      <c r="G38" s="1"/>
      <c r="H38" s="1"/>
      <c r="I38" s="1"/>
      <c r="J38" s="1"/>
      <c r="K38" s="1"/>
      <c r="L38" s="1"/>
      <c r="M38" s="1"/>
      <c r="N38" s="81"/>
    </row>
    <row r="39" spans="2:14" ht="15.75" customHeight="1">
      <c r="B39" s="80"/>
      <c r="C39" s="82" t="s">
        <v>277</v>
      </c>
      <c r="D39" s="1"/>
      <c r="E39" s="1"/>
      <c r="F39" s="1"/>
      <c r="G39" s="1"/>
      <c r="H39" s="1"/>
      <c r="I39" s="1"/>
      <c r="J39" s="1"/>
      <c r="K39" s="1"/>
      <c r="L39" s="1"/>
      <c r="M39" s="1"/>
      <c r="N39" s="81"/>
    </row>
    <row r="40" spans="2:14" ht="15.75" customHeight="1">
      <c r="B40" s="80"/>
      <c r="C40" s="85" t="s">
        <v>276</v>
      </c>
      <c r="D40" s="1"/>
      <c r="E40" s="1"/>
      <c r="F40" s="1"/>
      <c r="G40" s="1"/>
      <c r="H40" s="1"/>
      <c r="I40" s="1"/>
      <c r="J40" s="1"/>
      <c r="K40" s="1"/>
      <c r="L40" s="1"/>
      <c r="M40" s="1"/>
      <c r="N40" s="81"/>
    </row>
    <row r="41" spans="2:14" ht="15.75" customHeight="1">
      <c r="B41" s="80"/>
      <c r="C41" s="82" t="s">
        <v>274</v>
      </c>
      <c r="D41" s="1"/>
      <c r="E41" s="1"/>
      <c r="F41" s="1"/>
      <c r="G41" s="1"/>
      <c r="H41" s="1"/>
      <c r="I41" s="1"/>
      <c r="J41" s="1"/>
      <c r="K41" s="1"/>
      <c r="L41" s="1"/>
      <c r="M41" s="1"/>
      <c r="N41" s="81"/>
    </row>
    <row r="42" spans="2:14" ht="15.75" customHeight="1">
      <c r="B42" s="80"/>
      <c r="C42" s="82" t="s">
        <v>273</v>
      </c>
      <c r="D42" s="1"/>
      <c r="E42" s="1"/>
      <c r="F42" s="1"/>
      <c r="G42" s="1"/>
      <c r="H42" s="1"/>
      <c r="I42" s="1"/>
      <c r="J42" s="1"/>
      <c r="K42" s="1"/>
      <c r="L42" s="1"/>
      <c r="M42" s="1"/>
      <c r="N42" s="81"/>
    </row>
    <row r="43" spans="2:14" ht="15.75" customHeight="1">
      <c r="B43" s="80"/>
      <c r="C43" s="1" t="s">
        <v>148</v>
      </c>
      <c r="D43" s="1"/>
      <c r="E43" s="1"/>
      <c r="F43" s="1"/>
      <c r="G43" s="1"/>
      <c r="H43" s="1"/>
      <c r="I43" s="1"/>
      <c r="J43" s="1"/>
      <c r="K43" s="1"/>
      <c r="L43" s="1"/>
      <c r="M43" s="1"/>
      <c r="N43" s="81"/>
    </row>
    <row r="44" spans="2:14" ht="15.75" customHeight="1">
      <c r="B44" s="80"/>
      <c r="C44" s="1" t="s">
        <v>149</v>
      </c>
      <c r="D44" s="1"/>
      <c r="E44" s="1"/>
      <c r="F44" s="1"/>
      <c r="G44" s="1"/>
      <c r="H44" s="1"/>
      <c r="I44" s="1"/>
      <c r="J44" s="1"/>
      <c r="K44" s="1"/>
      <c r="L44" s="1"/>
      <c r="M44" s="1"/>
      <c r="N44" s="81"/>
    </row>
    <row r="45" spans="2:14" ht="15.75" customHeight="1">
      <c r="B45" s="80"/>
      <c r="C45" s="1" t="s">
        <v>200</v>
      </c>
      <c r="D45" s="1"/>
      <c r="E45" s="1"/>
      <c r="F45" s="1"/>
      <c r="G45" s="1"/>
      <c r="H45" s="1"/>
      <c r="I45" s="1"/>
      <c r="J45" s="1"/>
      <c r="K45" s="1"/>
      <c r="L45" s="1"/>
      <c r="M45" s="1"/>
      <c r="N45" s="81"/>
    </row>
    <row r="46" spans="2:14" ht="15.75" customHeight="1">
      <c r="B46" s="80"/>
      <c r="C46" s="1" t="s">
        <v>150</v>
      </c>
      <c r="D46" s="1"/>
      <c r="E46" s="1"/>
      <c r="F46" s="1"/>
      <c r="G46" s="1"/>
      <c r="H46" s="1"/>
      <c r="I46" s="1"/>
      <c r="J46" s="1"/>
      <c r="K46" s="1"/>
      <c r="L46" s="1"/>
      <c r="M46" s="1"/>
      <c r="N46" s="81"/>
    </row>
    <row r="47" spans="2:14" ht="15.75" customHeight="1">
      <c r="B47" s="80"/>
      <c r="C47" s="84" t="s">
        <v>191</v>
      </c>
      <c r="D47" s="84"/>
      <c r="E47" s="84"/>
      <c r="F47" s="84"/>
      <c r="G47" s="84"/>
      <c r="H47" s="84"/>
      <c r="I47" s="84"/>
      <c r="J47" s="84"/>
      <c r="K47" s="84"/>
      <c r="L47" s="84"/>
      <c r="M47" s="84"/>
      <c r="N47" s="81"/>
    </row>
    <row r="48" spans="2:14" ht="15.75" customHeight="1">
      <c r="B48" s="80"/>
      <c r="C48" s="84" t="s">
        <v>131</v>
      </c>
      <c r="D48" s="84"/>
      <c r="E48" s="84"/>
      <c r="F48" s="84"/>
      <c r="G48" s="84"/>
      <c r="H48" s="84"/>
      <c r="I48" s="84"/>
      <c r="J48" s="84"/>
      <c r="K48" s="84"/>
      <c r="L48" s="84"/>
      <c r="M48" s="84"/>
      <c r="N48" s="81"/>
    </row>
    <row r="49" spans="2:14" ht="15.75" customHeight="1">
      <c r="B49" s="80"/>
      <c r="C49" s="84" t="s">
        <v>132</v>
      </c>
      <c r="D49" s="84"/>
      <c r="E49" s="84"/>
      <c r="F49" s="84"/>
      <c r="G49" s="84"/>
      <c r="H49" s="84"/>
      <c r="I49" s="84"/>
      <c r="J49" s="84"/>
      <c r="K49" s="84"/>
      <c r="L49" s="84"/>
      <c r="M49" s="84"/>
      <c r="N49" s="81"/>
    </row>
    <row r="50" spans="2:14" ht="15.75" customHeight="1">
      <c r="B50" s="80"/>
      <c r="C50" s="84" t="s">
        <v>151</v>
      </c>
      <c r="D50" s="84"/>
      <c r="E50" s="84"/>
      <c r="F50" s="84"/>
      <c r="G50" s="84"/>
      <c r="H50" s="84"/>
      <c r="I50" s="84"/>
      <c r="J50" s="84"/>
      <c r="K50" s="84"/>
      <c r="L50" s="84"/>
      <c r="M50" s="84"/>
      <c r="N50" s="81"/>
    </row>
    <row r="51" spans="2:14" ht="15.75" customHeight="1">
      <c r="B51" s="80"/>
      <c r="C51" s="85" t="s">
        <v>287</v>
      </c>
      <c r="D51" s="84"/>
      <c r="E51" s="84"/>
      <c r="F51" s="84"/>
      <c r="G51" s="84"/>
      <c r="H51" s="84"/>
      <c r="I51" s="84"/>
      <c r="J51" s="84"/>
      <c r="K51" s="84"/>
      <c r="L51" s="84"/>
      <c r="M51" s="84"/>
      <c r="N51" s="81"/>
    </row>
    <row r="52" spans="2:14" ht="15.75" customHeight="1">
      <c r="B52" s="80"/>
      <c r="C52" s="84" t="s">
        <v>152</v>
      </c>
      <c r="D52" s="84"/>
      <c r="E52" s="84"/>
      <c r="F52" s="84"/>
      <c r="G52" s="84"/>
      <c r="H52" s="84"/>
      <c r="I52" s="84"/>
      <c r="J52" s="84"/>
      <c r="K52" s="84"/>
      <c r="L52" s="84"/>
      <c r="M52" s="84"/>
      <c r="N52" s="81"/>
    </row>
    <row r="53" spans="2:14" ht="15.75" customHeight="1">
      <c r="B53" s="80"/>
      <c r="C53" s="84" t="s">
        <v>133</v>
      </c>
      <c r="D53" s="84"/>
      <c r="E53" s="84"/>
      <c r="F53" s="84"/>
      <c r="G53" s="84"/>
      <c r="H53" s="84"/>
      <c r="I53" s="84"/>
      <c r="J53" s="84"/>
      <c r="K53" s="84"/>
      <c r="L53" s="84"/>
      <c r="M53" s="84"/>
      <c r="N53" s="81"/>
    </row>
    <row r="54" spans="2:14" ht="15.75" customHeight="1">
      <c r="B54" s="80"/>
      <c r="C54" s="84" t="s">
        <v>134</v>
      </c>
      <c r="D54" s="84"/>
      <c r="E54" s="84"/>
      <c r="F54" s="84"/>
      <c r="G54" s="84"/>
      <c r="H54" s="84"/>
      <c r="I54" s="84"/>
      <c r="J54" s="84"/>
      <c r="K54" s="84"/>
      <c r="L54" s="84"/>
      <c r="M54" s="84"/>
      <c r="N54" s="81"/>
    </row>
    <row r="55" spans="2:14" ht="15.75" customHeight="1">
      <c r="B55" s="80"/>
      <c r="C55" s="84" t="s">
        <v>153</v>
      </c>
      <c r="D55" s="84"/>
      <c r="E55" s="84"/>
      <c r="F55" s="84"/>
      <c r="G55" s="84"/>
      <c r="H55" s="84"/>
      <c r="I55" s="84"/>
      <c r="J55" s="84"/>
      <c r="K55" s="84"/>
      <c r="L55" s="84"/>
      <c r="M55" s="84"/>
      <c r="N55" s="81"/>
    </row>
    <row r="56" spans="2:14" ht="15.75" customHeight="1">
      <c r="B56" s="80"/>
      <c r="C56" s="1" t="s">
        <v>154</v>
      </c>
      <c r="D56" s="1"/>
      <c r="E56" s="1"/>
      <c r="F56" s="1"/>
      <c r="G56" s="1"/>
      <c r="H56" s="1"/>
      <c r="I56" s="1"/>
      <c r="J56" s="1"/>
      <c r="K56" s="1"/>
      <c r="L56" s="1"/>
      <c r="M56" s="1"/>
      <c r="N56" s="81"/>
    </row>
    <row r="57" spans="2:14" ht="15.75" customHeight="1">
      <c r="B57" s="80"/>
      <c r="C57" s="1" t="s">
        <v>59</v>
      </c>
      <c r="D57" s="1"/>
      <c r="E57" s="1"/>
      <c r="F57" s="1"/>
      <c r="G57" s="1"/>
      <c r="H57" s="1"/>
      <c r="I57" s="1"/>
      <c r="J57" s="1"/>
      <c r="K57" s="1"/>
      <c r="L57" s="1"/>
      <c r="M57" s="1"/>
      <c r="N57" s="81"/>
    </row>
    <row r="58" spans="2:14" ht="15.75" customHeight="1">
      <c r="B58" s="80"/>
      <c r="C58" s="1" t="s">
        <v>155</v>
      </c>
      <c r="D58" s="1"/>
      <c r="E58" s="1"/>
      <c r="F58" s="1"/>
      <c r="G58" s="1"/>
      <c r="H58" s="1"/>
      <c r="I58" s="1"/>
      <c r="J58" s="1"/>
      <c r="K58" s="1"/>
      <c r="L58" s="1"/>
      <c r="M58" s="1"/>
      <c r="N58" s="81"/>
    </row>
    <row r="59" spans="2:14" ht="15.75" customHeight="1">
      <c r="B59" s="80"/>
      <c r="C59" s="1" t="s">
        <v>156</v>
      </c>
      <c r="D59" s="1"/>
      <c r="E59" s="1"/>
      <c r="F59" s="1"/>
      <c r="G59" s="1"/>
      <c r="H59" s="1"/>
      <c r="I59" s="1"/>
      <c r="J59" s="1"/>
      <c r="K59" s="1"/>
      <c r="L59" s="1"/>
      <c r="M59" s="1"/>
      <c r="N59" s="81"/>
    </row>
    <row r="60" spans="2:14" ht="15.75" customHeight="1">
      <c r="B60" s="80"/>
      <c r="C60" s="1" t="s">
        <v>192</v>
      </c>
      <c r="D60" s="1"/>
      <c r="E60" s="1"/>
      <c r="F60" s="1"/>
      <c r="G60" s="1"/>
      <c r="H60" s="1"/>
      <c r="I60" s="1"/>
      <c r="J60" s="1"/>
      <c r="K60" s="1"/>
      <c r="L60" s="1"/>
      <c r="M60" s="1"/>
      <c r="N60" s="81"/>
    </row>
    <row r="61" spans="2:14" ht="15.75" customHeight="1">
      <c r="B61" s="80"/>
      <c r="C61" s="82" t="s">
        <v>177</v>
      </c>
      <c r="D61" s="1"/>
      <c r="E61" s="1"/>
      <c r="F61" s="1"/>
      <c r="G61" s="1"/>
      <c r="H61" s="1"/>
      <c r="I61" s="1"/>
      <c r="J61" s="1"/>
      <c r="K61" s="1"/>
      <c r="L61" s="1"/>
      <c r="M61" s="1"/>
      <c r="N61" s="81"/>
    </row>
    <row r="62" spans="2:14" ht="15.75" customHeight="1">
      <c r="B62" s="80"/>
      <c r="C62" s="1" t="s">
        <v>135</v>
      </c>
      <c r="D62" s="1"/>
      <c r="E62" s="1"/>
      <c r="F62" s="1"/>
      <c r="G62" s="1"/>
      <c r="H62" s="1"/>
      <c r="I62" s="1"/>
      <c r="J62" s="1"/>
      <c r="K62" s="1"/>
      <c r="L62" s="1"/>
      <c r="M62" s="1"/>
      <c r="N62" s="81"/>
    </row>
    <row r="63" spans="2:14" ht="15.75" customHeight="1">
      <c r="B63" s="80"/>
      <c r="C63" s="1" t="s">
        <v>136</v>
      </c>
      <c r="D63" s="1"/>
      <c r="E63" s="1"/>
      <c r="F63" s="1"/>
      <c r="G63" s="1"/>
      <c r="H63" s="1"/>
      <c r="I63" s="1"/>
      <c r="J63" s="1"/>
      <c r="K63" s="1"/>
      <c r="L63" s="1"/>
      <c r="M63" s="1"/>
      <c r="N63" s="81"/>
    </row>
    <row r="64" spans="2:14" ht="15.75" customHeight="1">
      <c r="B64" s="80"/>
      <c r="C64" s="1" t="s">
        <v>97</v>
      </c>
      <c r="D64" s="1"/>
      <c r="E64" s="1"/>
      <c r="F64" s="1"/>
      <c r="G64" s="1"/>
      <c r="H64" s="1"/>
      <c r="I64" s="1"/>
      <c r="J64" s="1"/>
      <c r="K64" s="1"/>
      <c r="L64" s="1"/>
      <c r="M64" s="1"/>
      <c r="N64" s="81"/>
    </row>
    <row r="65" spans="2:16" ht="15.75" customHeight="1">
      <c r="B65" s="80"/>
      <c r="C65" s="1" t="s">
        <v>157</v>
      </c>
      <c r="D65" s="1"/>
      <c r="E65" s="1"/>
      <c r="F65" s="1"/>
      <c r="G65" s="1"/>
      <c r="H65" s="1"/>
      <c r="I65" s="1"/>
      <c r="J65" s="1"/>
      <c r="K65" s="1"/>
      <c r="L65" s="1"/>
      <c r="M65" s="1"/>
      <c r="N65" s="81"/>
    </row>
    <row r="66" spans="2:16" ht="15.75" customHeight="1">
      <c r="B66" s="80"/>
      <c r="C66" s="1" t="s">
        <v>98</v>
      </c>
      <c r="D66" s="1"/>
      <c r="E66" s="1"/>
      <c r="F66" s="1"/>
      <c r="G66" s="1"/>
      <c r="H66" s="1"/>
      <c r="I66" s="1"/>
      <c r="J66" s="1"/>
      <c r="K66" s="1"/>
      <c r="L66" s="1"/>
      <c r="M66" s="1"/>
      <c r="N66" s="81"/>
    </row>
    <row r="67" spans="2:16" ht="15.75" customHeight="1">
      <c r="B67" s="80"/>
      <c r="C67" s="85" t="s">
        <v>196</v>
      </c>
      <c r="D67" s="1"/>
      <c r="E67" s="1"/>
      <c r="F67" s="1"/>
      <c r="G67" s="1"/>
      <c r="H67" s="1"/>
      <c r="I67" s="1"/>
      <c r="J67" s="1"/>
      <c r="K67" s="1"/>
      <c r="L67" s="1"/>
      <c r="M67" s="1"/>
      <c r="N67" s="81"/>
    </row>
    <row r="68" spans="2:16" ht="15.75" customHeight="1">
      <c r="B68" s="80"/>
      <c r="C68" s="57" t="s">
        <v>179</v>
      </c>
      <c r="D68" s="1"/>
      <c r="E68" s="1"/>
      <c r="F68" s="1"/>
      <c r="G68" s="1"/>
      <c r="H68" s="1"/>
      <c r="I68" s="1"/>
      <c r="J68" s="1"/>
      <c r="K68" s="1"/>
      <c r="L68" s="1"/>
      <c r="M68" s="1"/>
      <c r="N68" s="81"/>
    </row>
    <row r="69" spans="2:16" s="103" customFormat="1" ht="15.75" customHeight="1">
      <c r="B69" s="101"/>
      <c r="C69" s="57" t="s">
        <v>197</v>
      </c>
      <c r="D69" s="100"/>
      <c r="E69" s="100"/>
      <c r="F69" s="100"/>
      <c r="G69" s="100"/>
      <c r="H69" s="100"/>
      <c r="I69" s="100"/>
      <c r="J69" s="100"/>
      <c r="K69" s="100"/>
      <c r="L69" s="100"/>
      <c r="M69" s="100"/>
      <c r="N69" s="102"/>
      <c r="P69" s="162"/>
    </row>
    <row r="70" spans="2:16" ht="15.75" customHeight="1">
      <c r="B70" s="80"/>
      <c r="C70" s="57" t="s">
        <v>180</v>
      </c>
      <c r="D70" s="1"/>
      <c r="E70" s="1"/>
      <c r="F70" s="1"/>
      <c r="G70" s="1"/>
      <c r="H70" s="1"/>
      <c r="I70" s="1"/>
      <c r="J70" s="1"/>
      <c r="K70" s="1"/>
      <c r="L70" s="1"/>
      <c r="M70" s="1"/>
      <c r="N70" s="81"/>
    </row>
    <row r="71" spans="2:16" ht="15.75" customHeight="1">
      <c r="B71" s="80"/>
      <c r="C71" s="57" t="s">
        <v>198</v>
      </c>
      <c r="D71" s="1"/>
      <c r="E71" s="1"/>
      <c r="F71" s="1"/>
      <c r="G71" s="1"/>
      <c r="H71" s="1"/>
      <c r="I71" s="1"/>
      <c r="J71" s="1"/>
      <c r="K71" s="1"/>
      <c r="L71" s="1"/>
      <c r="M71" s="1"/>
      <c r="N71" s="81"/>
    </row>
    <row r="72" spans="2:16" ht="15.75" customHeight="1">
      <c r="B72" s="80"/>
      <c r="C72" s="57" t="s">
        <v>182</v>
      </c>
      <c r="D72" s="1"/>
      <c r="E72" s="1"/>
      <c r="F72" s="1"/>
      <c r="G72" s="1"/>
      <c r="H72" s="1"/>
      <c r="I72" s="1"/>
      <c r="J72" s="1"/>
      <c r="K72" s="1"/>
      <c r="L72" s="1"/>
      <c r="M72" s="1"/>
      <c r="N72" s="81"/>
    </row>
    <row r="73" spans="2:16" ht="15.75" customHeight="1">
      <c r="B73" s="80"/>
      <c r="C73" s="57" t="s">
        <v>181</v>
      </c>
      <c r="D73" s="1"/>
      <c r="E73" s="1"/>
      <c r="F73" s="1"/>
      <c r="G73" s="1"/>
      <c r="H73" s="1"/>
      <c r="I73" s="1"/>
      <c r="J73" s="1"/>
      <c r="K73" s="1"/>
      <c r="L73" s="1"/>
      <c r="M73" s="1"/>
      <c r="N73" s="81"/>
    </row>
    <row r="74" spans="2:16" ht="15.75" customHeight="1">
      <c r="B74" s="80"/>
      <c r="C74" s="57" t="s">
        <v>184</v>
      </c>
      <c r="D74" s="1"/>
      <c r="E74" s="1"/>
      <c r="F74" s="1"/>
      <c r="G74" s="104" t="s">
        <v>183</v>
      </c>
      <c r="H74" s="1"/>
      <c r="I74" s="1"/>
      <c r="J74" s="1"/>
      <c r="K74" s="1"/>
      <c r="L74" s="1"/>
      <c r="M74" s="1"/>
      <c r="N74" s="81"/>
    </row>
    <row r="75" spans="2:16" ht="15.75" customHeight="1">
      <c r="B75" s="80"/>
      <c r="C75" s="57"/>
      <c r="D75" s="1"/>
      <c r="E75" s="1"/>
      <c r="F75" s="1"/>
      <c r="G75" s="104"/>
      <c r="H75" s="1"/>
      <c r="I75" s="1"/>
      <c r="J75" s="1"/>
      <c r="K75" s="1"/>
      <c r="L75" s="1"/>
      <c r="M75" s="1"/>
      <c r="N75" s="81"/>
    </row>
    <row r="76" spans="2:16" ht="15.75" customHeight="1">
      <c r="B76" s="80"/>
      <c r="C76" s="57" t="s">
        <v>199</v>
      </c>
      <c r="D76" s="1"/>
      <c r="E76" s="1"/>
      <c r="F76" s="1"/>
      <c r="G76" s="104"/>
      <c r="H76" s="1"/>
      <c r="I76" s="1"/>
      <c r="J76" s="1"/>
      <c r="K76" s="1"/>
      <c r="L76" s="1"/>
      <c r="M76" s="1"/>
      <c r="N76" s="81"/>
    </row>
    <row r="77" spans="2:16" ht="15.75" customHeight="1">
      <c r="B77" s="80"/>
      <c r="C77" s="57" t="s">
        <v>185</v>
      </c>
      <c r="D77" s="1"/>
      <c r="E77" s="1"/>
      <c r="F77" s="1"/>
      <c r="G77" s="104"/>
      <c r="H77" s="1"/>
      <c r="I77" s="1"/>
      <c r="J77" s="1"/>
      <c r="K77" s="1"/>
      <c r="L77" s="1"/>
      <c r="M77" s="1"/>
      <c r="N77" s="81"/>
    </row>
    <row r="78" spans="2:16" ht="15.75" customHeight="1">
      <c r="B78" s="80"/>
      <c r="C78" s="57" t="s">
        <v>201</v>
      </c>
      <c r="D78" s="1"/>
      <c r="E78" s="1"/>
      <c r="F78" s="1"/>
      <c r="G78" s="104"/>
      <c r="H78" s="1"/>
      <c r="I78" s="1"/>
      <c r="J78" s="1"/>
      <c r="K78" s="1"/>
      <c r="L78" s="1"/>
      <c r="M78" s="1"/>
      <c r="N78" s="81"/>
    </row>
    <row r="79" spans="2:16" ht="15.75" customHeight="1">
      <c r="B79" s="80"/>
      <c r="C79" s="57" t="s">
        <v>202</v>
      </c>
      <c r="D79" s="1"/>
      <c r="E79" s="1"/>
      <c r="F79" s="1"/>
      <c r="G79" s="104"/>
      <c r="H79" s="1"/>
      <c r="I79" s="1"/>
      <c r="J79" s="1"/>
      <c r="K79" s="1"/>
      <c r="L79" s="1"/>
      <c r="M79" s="1"/>
      <c r="N79" s="81"/>
    </row>
    <row r="80" spans="2:16" ht="15.75" customHeight="1">
      <c r="B80" s="80"/>
      <c r="C80" s="57" t="s">
        <v>203</v>
      </c>
      <c r="D80" s="1"/>
      <c r="E80" s="1"/>
      <c r="F80" s="1"/>
      <c r="G80" s="104"/>
      <c r="H80" s="1"/>
      <c r="I80" s="1"/>
      <c r="J80" s="1"/>
      <c r="K80" s="1"/>
      <c r="L80" s="1"/>
      <c r="M80" s="1"/>
      <c r="N80" s="81"/>
    </row>
    <row r="81" spans="2:14" ht="15.75" customHeight="1">
      <c r="B81" s="80"/>
      <c r="C81" s="57" t="s">
        <v>204</v>
      </c>
      <c r="D81" s="1"/>
      <c r="E81" s="1"/>
      <c r="F81" s="1"/>
      <c r="G81" s="104"/>
      <c r="H81" s="1"/>
      <c r="I81" s="1"/>
      <c r="J81" s="1"/>
      <c r="K81" s="1"/>
      <c r="L81" s="1"/>
      <c r="M81" s="1"/>
      <c r="N81" s="81"/>
    </row>
    <row r="82" spans="2:14" ht="15.75" customHeight="1">
      <c r="B82" s="80"/>
      <c r="C82" s="57" t="s">
        <v>186</v>
      </c>
      <c r="D82" s="1"/>
      <c r="E82" s="1"/>
      <c r="F82" s="1"/>
      <c r="G82" s="104"/>
      <c r="H82" s="1"/>
      <c r="I82" s="1"/>
      <c r="J82" s="1"/>
      <c r="K82" s="1"/>
      <c r="L82" s="1"/>
      <c r="M82" s="1"/>
      <c r="N82" s="81"/>
    </row>
    <row r="83" spans="2:14" ht="15.75" customHeight="1">
      <c r="B83" s="80"/>
      <c r="C83" s="57" t="s">
        <v>187</v>
      </c>
      <c r="D83" s="1"/>
      <c r="E83" s="1"/>
      <c r="F83" s="1"/>
      <c r="G83" s="104"/>
      <c r="H83" s="1"/>
      <c r="I83" s="1"/>
      <c r="J83" s="1"/>
      <c r="K83" s="1"/>
      <c r="L83" s="1"/>
      <c r="M83" s="1"/>
      <c r="N83" s="81"/>
    </row>
    <row r="84" spans="2:14" ht="15.75" customHeight="1">
      <c r="B84" s="80"/>
      <c r="C84" s="1"/>
      <c r="D84" s="1"/>
      <c r="E84" s="1"/>
      <c r="F84" s="1"/>
      <c r="G84" s="1"/>
      <c r="H84" s="1"/>
      <c r="I84" s="1"/>
      <c r="J84" s="1"/>
      <c r="K84" s="1"/>
      <c r="L84" s="1"/>
      <c r="M84" s="1"/>
      <c r="N84" s="81"/>
    </row>
    <row r="85" spans="2:14" ht="15.75" customHeight="1">
      <c r="B85" s="80"/>
      <c r="C85" s="82" t="s">
        <v>144</v>
      </c>
      <c r="D85" s="1"/>
      <c r="E85" s="1"/>
      <c r="F85" s="1"/>
      <c r="G85" s="1"/>
      <c r="H85" s="1"/>
      <c r="I85" s="1"/>
      <c r="J85" s="1"/>
      <c r="K85" s="1"/>
      <c r="L85" s="1"/>
      <c r="M85" s="1"/>
      <c r="N85" s="81"/>
    </row>
    <row r="86" spans="2:14" ht="15.75" customHeight="1">
      <c r="B86" s="80"/>
      <c r="C86" s="82" t="s">
        <v>137</v>
      </c>
      <c r="D86" s="1"/>
      <c r="E86" s="1"/>
      <c r="F86" s="1"/>
      <c r="G86" s="1"/>
      <c r="H86" s="1"/>
      <c r="I86" s="1"/>
      <c r="J86" s="1"/>
      <c r="K86" s="1"/>
      <c r="L86" s="1"/>
      <c r="M86" s="1"/>
      <c r="N86" s="81"/>
    </row>
    <row r="87" spans="2:14" ht="15.75" customHeight="1">
      <c r="B87" s="80"/>
      <c r="C87" s="1" t="s">
        <v>60</v>
      </c>
      <c r="D87" s="1"/>
      <c r="E87" s="1"/>
      <c r="F87" s="1"/>
      <c r="G87" s="1"/>
      <c r="H87" s="1"/>
      <c r="I87" s="1"/>
      <c r="J87" s="1"/>
      <c r="K87" s="1"/>
      <c r="L87" s="1"/>
      <c r="M87" s="1"/>
      <c r="N87" s="81"/>
    </row>
    <row r="88" spans="2:14" ht="15.75" customHeight="1">
      <c r="B88" s="80"/>
      <c r="C88" s="1" t="s">
        <v>61</v>
      </c>
      <c r="D88" s="1"/>
      <c r="E88" s="1"/>
      <c r="F88" s="1"/>
      <c r="G88" s="1"/>
      <c r="H88" s="1"/>
      <c r="I88" s="1"/>
      <c r="J88" s="1"/>
      <c r="K88" s="1"/>
      <c r="L88" s="1"/>
      <c r="M88" s="1"/>
      <c r="N88" s="81"/>
    </row>
    <row r="89" spans="2:14" ht="15.75" customHeight="1">
      <c r="B89" s="80"/>
      <c r="C89" s="1" t="s">
        <v>158</v>
      </c>
      <c r="D89" s="1"/>
      <c r="E89" s="1"/>
      <c r="F89" s="1"/>
      <c r="G89" s="1"/>
      <c r="H89" s="1"/>
      <c r="I89" s="1"/>
      <c r="J89" s="1"/>
      <c r="K89" s="1"/>
      <c r="L89" s="1"/>
      <c r="M89" s="1"/>
      <c r="N89" s="81"/>
    </row>
    <row r="90" spans="2:14" ht="15.75" customHeight="1">
      <c r="B90" s="80"/>
      <c r="C90" s="1" t="s">
        <v>159</v>
      </c>
      <c r="D90" s="1"/>
      <c r="E90" s="1"/>
      <c r="F90" s="1"/>
      <c r="G90" s="1"/>
      <c r="H90" s="1"/>
      <c r="I90" s="1"/>
      <c r="J90" s="1"/>
      <c r="K90" s="1"/>
      <c r="L90" s="1"/>
      <c r="M90" s="1"/>
      <c r="N90" s="81"/>
    </row>
    <row r="91" spans="2:14" ht="15.75" customHeight="1">
      <c r="B91" s="80"/>
      <c r="C91" s="1" t="s">
        <v>160</v>
      </c>
      <c r="D91" s="1"/>
      <c r="E91" s="1"/>
      <c r="F91" s="1"/>
      <c r="G91" s="1"/>
      <c r="H91" s="1"/>
      <c r="I91" s="1"/>
      <c r="J91" s="1"/>
      <c r="K91" s="1"/>
      <c r="L91" s="1"/>
      <c r="M91" s="1"/>
      <c r="N91" s="81"/>
    </row>
    <row r="92" spans="2:14" ht="15.75" customHeight="1">
      <c r="B92" s="80"/>
      <c r="C92" s="1" t="s">
        <v>62</v>
      </c>
      <c r="D92" s="1"/>
      <c r="E92" s="1"/>
      <c r="F92" s="1"/>
      <c r="G92" s="1"/>
      <c r="H92" s="1"/>
      <c r="I92" s="1"/>
      <c r="J92" s="1"/>
      <c r="K92" s="1"/>
      <c r="L92" s="1"/>
      <c r="M92" s="1"/>
      <c r="N92" s="81"/>
    </row>
    <row r="93" spans="2:14" ht="15.75" customHeight="1">
      <c r="B93" s="80"/>
      <c r="C93" s="1"/>
      <c r="D93" s="1"/>
      <c r="E93" s="1"/>
      <c r="F93" s="1"/>
      <c r="G93" s="1"/>
      <c r="H93" s="1"/>
      <c r="I93" s="1"/>
      <c r="J93" s="1"/>
      <c r="K93" s="1"/>
      <c r="L93" s="1"/>
      <c r="M93" s="1"/>
      <c r="N93" s="81"/>
    </row>
    <row r="94" spans="2:14" ht="15.75" customHeight="1">
      <c r="B94" s="80"/>
      <c r="C94" s="82" t="s">
        <v>145</v>
      </c>
      <c r="D94" s="1"/>
      <c r="E94" s="1"/>
      <c r="F94" s="1"/>
      <c r="G94" s="1"/>
      <c r="H94" s="1"/>
      <c r="I94" s="1"/>
      <c r="J94" s="1"/>
      <c r="K94" s="1"/>
      <c r="L94" s="1"/>
      <c r="M94" s="1"/>
      <c r="N94" s="81"/>
    </row>
    <row r="95" spans="2:14" ht="15.75" customHeight="1">
      <c r="B95" s="80"/>
      <c r="C95" s="1" t="s">
        <v>138</v>
      </c>
      <c r="D95" s="1"/>
      <c r="E95" s="1"/>
      <c r="F95" s="1"/>
      <c r="G95" s="1"/>
      <c r="H95" s="1"/>
      <c r="I95" s="1"/>
      <c r="J95" s="1"/>
      <c r="K95" s="1"/>
      <c r="L95" s="1"/>
      <c r="M95" s="1"/>
      <c r="N95" s="81"/>
    </row>
    <row r="96" spans="2:14" ht="15.75" customHeight="1">
      <c r="B96" s="80"/>
      <c r="C96" s="1" t="s">
        <v>63</v>
      </c>
      <c r="D96" s="1"/>
      <c r="E96" s="1"/>
      <c r="F96" s="1"/>
      <c r="G96" s="1"/>
      <c r="H96" s="1"/>
      <c r="I96" s="1"/>
      <c r="J96" s="1"/>
      <c r="K96" s="1"/>
      <c r="L96" s="1"/>
      <c r="M96" s="1"/>
      <c r="N96" s="81"/>
    </row>
    <row r="97" spans="2:14" ht="15.75" customHeight="1">
      <c r="B97" s="80"/>
      <c r="C97" s="1"/>
      <c r="D97" s="1"/>
      <c r="E97" s="1"/>
      <c r="F97" s="1"/>
      <c r="G97" s="1"/>
      <c r="H97" s="1"/>
      <c r="I97" s="1"/>
      <c r="J97" s="1"/>
      <c r="K97" s="1"/>
      <c r="L97" s="1"/>
      <c r="M97" s="1"/>
      <c r="N97" s="81"/>
    </row>
    <row r="98" spans="2:14" ht="15.75" customHeight="1">
      <c r="B98" s="80"/>
      <c r="C98" s="83" t="s">
        <v>64</v>
      </c>
      <c r="D98" s="1"/>
      <c r="E98" s="1"/>
      <c r="F98" s="1"/>
      <c r="G98" s="1"/>
      <c r="H98" s="1"/>
      <c r="I98" s="1"/>
      <c r="J98" s="1"/>
      <c r="K98" s="1"/>
      <c r="L98" s="1"/>
      <c r="M98" s="1"/>
      <c r="N98" s="81"/>
    </row>
    <row r="99" spans="2:14" ht="15.75" customHeight="1">
      <c r="B99" s="80"/>
      <c r="C99" s="1" t="s">
        <v>161</v>
      </c>
      <c r="D99" s="1"/>
      <c r="E99" s="1"/>
      <c r="F99" s="1"/>
      <c r="G99" s="1"/>
      <c r="H99" s="1"/>
      <c r="I99" s="1"/>
      <c r="J99" s="1"/>
      <c r="K99" s="1"/>
      <c r="L99" s="1"/>
      <c r="M99" s="1"/>
      <c r="N99" s="81"/>
    </row>
    <row r="100" spans="2:14" ht="15.75" customHeight="1">
      <c r="B100" s="80"/>
      <c r="C100" s="1" t="s">
        <v>65</v>
      </c>
      <c r="D100" s="1"/>
      <c r="E100" s="1"/>
      <c r="F100" s="1"/>
      <c r="G100" s="1"/>
      <c r="H100" s="1"/>
      <c r="I100" s="1"/>
      <c r="J100" s="1"/>
      <c r="K100" s="1"/>
      <c r="L100" s="1"/>
      <c r="M100" s="1"/>
      <c r="N100" s="81"/>
    </row>
    <row r="101" spans="2:14" ht="15.75" customHeight="1">
      <c r="B101" s="80"/>
      <c r="C101" s="1" t="s">
        <v>66</v>
      </c>
      <c r="D101" s="1"/>
      <c r="E101" s="1"/>
      <c r="F101" s="1"/>
      <c r="G101" s="1"/>
      <c r="H101" s="1"/>
      <c r="I101" s="1"/>
      <c r="J101" s="1"/>
      <c r="K101" s="1"/>
      <c r="L101" s="1"/>
      <c r="M101" s="1"/>
      <c r="N101" s="81"/>
    </row>
    <row r="102" spans="2:14" ht="15.75" customHeight="1">
      <c r="B102" s="80"/>
      <c r="C102" s="1" t="s">
        <v>162</v>
      </c>
      <c r="D102" s="1"/>
      <c r="E102" s="1"/>
      <c r="F102" s="1"/>
      <c r="G102" s="1"/>
      <c r="H102" s="1"/>
      <c r="I102" s="1"/>
      <c r="J102" s="1"/>
      <c r="K102" s="1"/>
      <c r="L102" s="1"/>
      <c r="M102" s="1"/>
      <c r="N102" s="81"/>
    </row>
    <row r="103" spans="2:14" ht="15.75" customHeight="1">
      <c r="B103" s="80"/>
      <c r="C103" s="1" t="s">
        <v>139</v>
      </c>
      <c r="D103" s="1"/>
      <c r="E103" s="1"/>
      <c r="F103" s="1"/>
      <c r="G103" s="1"/>
      <c r="H103" s="1"/>
      <c r="I103" s="1"/>
      <c r="J103" s="1"/>
      <c r="K103" s="1"/>
      <c r="L103" s="1"/>
      <c r="M103" s="1"/>
      <c r="N103" s="81"/>
    </row>
    <row r="104" spans="2:14" ht="15.75" customHeight="1">
      <c r="B104" s="80"/>
      <c r="C104" s="1" t="s">
        <v>163</v>
      </c>
      <c r="D104" s="1"/>
      <c r="E104" s="1"/>
      <c r="F104" s="1"/>
      <c r="G104" s="1"/>
      <c r="H104" s="1"/>
      <c r="I104" s="1"/>
      <c r="J104" s="1"/>
      <c r="K104" s="1"/>
      <c r="L104" s="1"/>
      <c r="M104" s="1"/>
      <c r="N104" s="81"/>
    </row>
    <row r="105" spans="2:14" ht="15.75" customHeight="1">
      <c r="B105" s="80"/>
      <c r="C105" s="1" t="s">
        <v>205</v>
      </c>
      <c r="D105" s="1"/>
      <c r="E105" s="1"/>
      <c r="F105" s="1"/>
      <c r="G105" s="1"/>
      <c r="H105" s="1"/>
      <c r="I105" s="1"/>
      <c r="J105" s="1"/>
      <c r="K105" s="1"/>
      <c r="L105" s="1"/>
      <c r="M105" s="1"/>
      <c r="N105" s="81"/>
    </row>
    <row r="106" spans="2:14" ht="15.75" customHeight="1">
      <c r="B106" s="80"/>
      <c r="C106" s="1" t="s">
        <v>67</v>
      </c>
      <c r="D106" s="1"/>
      <c r="E106" s="1"/>
      <c r="F106" s="1"/>
      <c r="G106" s="1"/>
      <c r="H106" s="1"/>
      <c r="I106" s="1"/>
      <c r="J106" s="1"/>
      <c r="K106" s="1"/>
      <c r="L106" s="1"/>
      <c r="M106" s="1"/>
      <c r="N106" s="81"/>
    </row>
    <row r="107" spans="2:14" ht="15.75" customHeight="1">
      <c r="B107" s="80"/>
      <c r="C107" s="1" t="s">
        <v>68</v>
      </c>
      <c r="D107" s="1"/>
      <c r="E107" s="1"/>
      <c r="F107" s="1"/>
      <c r="G107" s="1"/>
      <c r="H107" s="1"/>
      <c r="I107" s="1"/>
      <c r="J107" s="1"/>
      <c r="K107" s="1"/>
      <c r="L107" s="1"/>
      <c r="M107" s="1"/>
      <c r="N107" s="81"/>
    </row>
    <row r="108" spans="2:14" ht="15.75" customHeight="1">
      <c r="B108" s="80"/>
      <c r="C108" s="1" t="s">
        <v>206</v>
      </c>
      <c r="D108" s="1"/>
      <c r="E108" s="1"/>
      <c r="F108" s="1"/>
      <c r="G108" s="1"/>
      <c r="H108" s="1"/>
      <c r="I108" s="1"/>
      <c r="J108" s="1"/>
      <c r="K108" s="1"/>
      <c r="L108" s="1"/>
      <c r="M108" s="1"/>
      <c r="N108" s="81"/>
    </row>
    <row r="109" spans="2:14" ht="15.75" customHeight="1">
      <c r="B109" s="80"/>
      <c r="C109" s="1" t="s">
        <v>208</v>
      </c>
      <c r="D109" s="1"/>
      <c r="E109" s="1"/>
      <c r="F109" s="1"/>
      <c r="G109" s="1"/>
      <c r="H109" s="1"/>
      <c r="I109" s="1"/>
      <c r="J109" s="1"/>
      <c r="K109" s="1"/>
      <c r="L109" s="1"/>
      <c r="M109" s="1"/>
      <c r="N109" s="81"/>
    </row>
    <row r="110" spans="2:14" ht="15.75" customHeight="1">
      <c r="B110" s="80"/>
      <c r="C110" s="1" t="s">
        <v>164</v>
      </c>
      <c r="D110" s="1"/>
      <c r="E110" s="1"/>
      <c r="F110" s="1"/>
      <c r="G110" s="1"/>
      <c r="H110" s="1"/>
      <c r="I110" s="1"/>
      <c r="J110" s="1"/>
      <c r="K110" s="1"/>
      <c r="L110" s="1"/>
      <c r="M110" s="1"/>
      <c r="N110" s="81"/>
    </row>
    <row r="111" spans="2:14" ht="15.75" customHeight="1">
      <c r="B111" s="80"/>
      <c r="C111" s="1" t="s">
        <v>69</v>
      </c>
      <c r="D111" s="1"/>
      <c r="E111" s="1"/>
      <c r="F111" s="1"/>
      <c r="G111" s="1"/>
      <c r="H111" s="1"/>
      <c r="I111" s="1"/>
      <c r="J111" s="1"/>
      <c r="K111" s="1"/>
      <c r="L111" s="1"/>
      <c r="M111" s="1"/>
      <c r="N111" s="81"/>
    </row>
    <row r="112" spans="2:14" ht="15.75" customHeight="1">
      <c r="B112" s="80"/>
      <c r="C112" s="1" t="s">
        <v>70</v>
      </c>
      <c r="D112" s="1"/>
      <c r="E112" s="1"/>
      <c r="F112" s="1"/>
      <c r="G112" s="1"/>
      <c r="H112" s="1"/>
      <c r="I112" s="1"/>
      <c r="J112" s="1"/>
      <c r="K112" s="1"/>
      <c r="L112" s="1"/>
      <c r="M112" s="1"/>
      <c r="N112" s="81"/>
    </row>
    <row r="113" spans="2:14" ht="15.75" customHeight="1">
      <c r="B113" s="80"/>
      <c r="C113" s="1" t="s">
        <v>207</v>
      </c>
      <c r="D113" s="1"/>
      <c r="E113" s="1"/>
      <c r="F113" s="1"/>
      <c r="G113" s="1"/>
      <c r="H113" s="1"/>
      <c r="I113" s="1"/>
      <c r="J113" s="1"/>
      <c r="K113" s="1"/>
      <c r="L113" s="1"/>
      <c r="M113" s="1"/>
      <c r="N113" s="81"/>
    </row>
    <row r="114" spans="2:14" ht="15.75" customHeight="1">
      <c r="B114" s="80"/>
      <c r="C114" s="1" t="s">
        <v>209</v>
      </c>
      <c r="D114" s="1"/>
      <c r="E114" s="1"/>
      <c r="F114" s="1"/>
      <c r="G114" s="1"/>
      <c r="H114" s="1"/>
      <c r="I114" s="1"/>
      <c r="J114" s="1"/>
      <c r="K114" s="1"/>
      <c r="L114" s="1"/>
      <c r="M114" s="1"/>
      <c r="N114" s="81"/>
    </row>
    <row r="115" spans="2:14" ht="15.75" customHeight="1">
      <c r="B115" s="80"/>
      <c r="C115" s="1" t="s">
        <v>71</v>
      </c>
      <c r="D115" s="1"/>
      <c r="E115" s="1"/>
      <c r="F115" s="1"/>
      <c r="G115" s="1"/>
      <c r="H115" s="1"/>
      <c r="I115" s="1"/>
      <c r="J115" s="1"/>
      <c r="K115" s="1"/>
      <c r="L115" s="1"/>
      <c r="M115" s="1"/>
      <c r="N115" s="81"/>
    </row>
    <row r="116" spans="2:14" ht="15.75" customHeight="1">
      <c r="B116" s="80"/>
      <c r="C116" s="1" t="s">
        <v>72</v>
      </c>
      <c r="D116" s="1"/>
      <c r="E116" s="1"/>
      <c r="F116" s="1"/>
      <c r="G116" s="1"/>
      <c r="H116" s="1"/>
      <c r="I116" s="1"/>
      <c r="J116" s="1"/>
      <c r="K116" s="1"/>
      <c r="L116" s="1"/>
      <c r="M116" s="1"/>
      <c r="N116" s="81"/>
    </row>
    <row r="117" spans="2:14" ht="15.75" customHeight="1">
      <c r="B117" s="80"/>
      <c r="C117" s="1" t="s">
        <v>73</v>
      </c>
      <c r="D117" s="1"/>
      <c r="E117" s="1"/>
      <c r="F117" s="1"/>
      <c r="G117" s="1"/>
      <c r="H117" s="1"/>
      <c r="I117" s="1"/>
      <c r="J117" s="1"/>
      <c r="K117" s="1"/>
      <c r="L117" s="1"/>
      <c r="M117" s="1"/>
      <c r="N117" s="81"/>
    </row>
    <row r="118" spans="2:14" ht="15.75" customHeight="1">
      <c r="B118" s="80"/>
      <c r="C118" s="1" t="s">
        <v>74</v>
      </c>
      <c r="D118" s="1"/>
      <c r="E118" s="1"/>
      <c r="F118" s="1"/>
      <c r="G118" s="1"/>
      <c r="H118" s="1"/>
      <c r="I118" s="1"/>
      <c r="J118" s="1"/>
      <c r="K118" s="1"/>
      <c r="L118" s="1"/>
      <c r="M118" s="1"/>
      <c r="N118" s="81"/>
    </row>
    <row r="119" spans="2:14" ht="15.75" customHeight="1">
      <c r="B119" s="80"/>
      <c r="C119" s="1" t="s">
        <v>210</v>
      </c>
      <c r="D119" s="1"/>
      <c r="E119" s="1"/>
      <c r="F119" s="1"/>
      <c r="G119" s="1"/>
      <c r="H119" s="1"/>
      <c r="I119" s="1"/>
      <c r="J119" s="1"/>
      <c r="K119" s="1"/>
      <c r="L119" s="1"/>
      <c r="M119" s="1"/>
      <c r="N119" s="81"/>
    </row>
    <row r="120" spans="2:14" ht="15.75" customHeight="1">
      <c r="B120" s="80"/>
      <c r="C120" s="1" t="s">
        <v>140</v>
      </c>
      <c r="D120" s="1"/>
      <c r="E120" s="1"/>
      <c r="F120" s="1"/>
      <c r="G120" s="1"/>
      <c r="H120" s="1"/>
      <c r="I120" s="1"/>
      <c r="J120" s="1"/>
      <c r="K120" s="1"/>
      <c r="L120" s="1"/>
      <c r="M120" s="1"/>
      <c r="N120" s="81"/>
    </row>
    <row r="121" spans="2:14" ht="15.75" customHeight="1">
      <c r="B121" s="80"/>
      <c r="C121" s="1" t="s">
        <v>211</v>
      </c>
      <c r="D121" s="1"/>
      <c r="E121" s="1"/>
      <c r="F121" s="1"/>
      <c r="G121" s="1"/>
      <c r="H121" s="1"/>
      <c r="I121" s="1"/>
      <c r="J121" s="1"/>
      <c r="K121" s="1"/>
      <c r="L121" s="1"/>
      <c r="M121" s="1"/>
      <c r="N121" s="81"/>
    </row>
    <row r="122" spans="2:14" ht="15.75" customHeight="1">
      <c r="B122" s="80"/>
      <c r="C122" s="1" t="s">
        <v>75</v>
      </c>
      <c r="D122" s="1"/>
      <c r="E122" s="1"/>
      <c r="F122" s="1"/>
      <c r="G122" s="1"/>
      <c r="H122" s="1"/>
      <c r="I122" s="1"/>
      <c r="J122" s="1"/>
      <c r="K122" s="1"/>
      <c r="L122" s="1"/>
      <c r="M122" s="1"/>
      <c r="N122" s="81"/>
    </row>
    <row r="123" spans="2:14" ht="15.75" customHeight="1">
      <c r="B123" s="80"/>
      <c r="C123" s="1" t="s">
        <v>165</v>
      </c>
      <c r="D123" s="1"/>
      <c r="E123" s="1"/>
      <c r="F123" s="1"/>
      <c r="G123" s="1"/>
      <c r="H123" s="1"/>
      <c r="I123" s="1"/>
      <c r="J123" s="1"/>
      <c r="K123" s="1"/>
      <c r="L123" s="1"/>
      <c r="M123" s="1"/>
      <c r="N123" s="81"/>
    </row>
    <row r="124" spans="2:14" ht="15.75" customHeight="1">
      <c r="B124" s="80"/>
      <c r="C124" s="1" t="s">
        <v>76</v>
      </c>
      <c r="D124" s="1"/>
      <c r="E124" s="1"/>
      <c r="F124" s="1"/>
      <c r="G124" s="1"/>
      <c r="H124" s="1"/>
      <c r="I124" s="1"/>
      <c r="J124" s="1"/>
      <c r="K124" s="1"/>
      <c r="L124" s="1"/>
      <c r="M124" s="1"/>
      <c r="N124" s="81"/>
    </row>
    <row r="125" spans="2:14" ht="15.75" customHeight="1">
      <c r="B125" s="80"/>
      <c r="C125" s="1" t="s">
        <v>77</v>
      </c>
      <c r="D125" s="1"/>
      <c r="E125" s="1"/>
      <c r="F125" s="1"/>
      <c r="G125" s="1"/>
      <c r="H125" s="1"/>
      <c r="I125" s="1"/>
      <c r="J125" s="1"/>
      <c r="K125" s="1"/>
      <c r="L125" s="1"/>
      <c r="M125" s="1"/>
      <c r="N125" s="81"/>
    </row>
    <row r="126" spans="2:14" ht="15.75" customHeight="1">
      <c r="B126" s="80"/>
      <c r="C126" s="1" t="s">
        <v>78</v>
      </c>
      <c r="D126" s="1"/>
      <c r="E126" s="1"/>
      <c r="F126" s="1"/>
      <c r="G126" s="1"/>
      <c r="H126" s="1"/>
      <c r="I126" s="1"/>
      <c r="J126" s="1"/>
      <c r="K126" s="1"/>
      <c r="L126" s="1"/>
      <c r="M126" s="1"/>
      <c r="N126" s="81"/>
    </row>
    <row r="127" spans="2:14" ht="15.75" customHeight="1">
      <c r="B127" s="80"/>
      <c r="C127" s="1" t="s">
        <v>79</v>
      </c>
      <c r="D127" s="1"/>
      <c r="E127" s="1"/>
      <c r="F127" s="1"/>
      <c r="G127" s="1"/>
      <c r="H127" s="1"/>
      <c r="I127" s="1"/>
      <c r="J127" s="1"/>
      <c r="K127" s="1"/>
      <c r="L127" s="1"/>
      <c r="M127" s="1"/>
      <c r="N127" s="81"/>
    </row>
    <row r="128" spans="2:14" ht="15.75" customHeight="1">
      <c r="B128" s="80"/>
      <c r="C128" s="1" t="s">
        <v>80</v>
      </c>
      <c r="D128" s="1"/>
      <c r="E128" s="1"/>
      <c r="F128" s="1"/>
      <c r="G128" s="1"/>
      <c r="H128" s="1"/>
      <c r="I128" s="1"/>
      <c r="J128" s="1"/>
      <c r="K128" s="1"/>
      <c r="L128" s="1"/>
      <c r="M128" s="1"/>
      <c r="N128" s="81"/>
    </row>
    <row r="129" spans="2:14" ht="15.75" customHeight="1">
      <c r="B129" s="80"/>
      <c r="C129" s="1" t="s">
        <v>166</v>
      </c>
      <c r="D129" s="1"/>
      <c r="E129" s="1"/>
      <c r="F129" s="1"/>
      <c r="G129" s="1"/>
      <c r="H129" s="1"/>
      <c r="I129" s="1"/>
      <c r="J129" s="1"/>
      <c r="K129" s="1"/>
      <c r="L129" s="1"/>
      <c r="M129" s="1"/>
      <c r="N129" s="81"/>
    </row>
    <row r="130" spans="2:14" ht="15.75" customHeight="1">
      <c r="B130" s="80"/>
      <c r="C130" s="1" t="s">
        <v>81</v>
      </c>
      <c r="D130" s="1"/>
      <c r="E130" s="1"/>
      <c r="F130" s="1"/>
      <c r="G130" s="1"/>
      <c r="H130" s="1"/>
      <c r="I130" s="1"/>
      <c r="J130" s="1"/>
      <c r="K130" s="1"/>
      <c r="L130" s="1"/>
      <c r="M130" s="1"/>
      <c r="N130" s="81"/>
    </row>
    <row r="131" spans="2:14" ht="15.75" customHeight="1">
      <c r="B131" s="80"/>
      <c r="C131" s="1" t="s">
        <v>82</v>
      </c>
      <c r="D131" s="1"/>
      <c r="E131" s="1"/>
      <c r="F131" s="1"/>
      <c r="G131" s="1"/>
      <c r="H131" s="1"/>
      <c r="I131" s="1"/>
      <c r="J131" s="1"/>
      <c r="K131" s="1"/>
      <c r="L131" s="1"/>
      <c r="M131" s="1"/>
      <c r="N131" s="81"/>
    </row>
    <row r="132" spans="2:14" ht="15.75" customHeight="1">
      <c r="B132" s="80"/>
      <c r="C132" s="1" t="s">
        <v>212</v>
      </c>
      <c r="D132" s="1"/>
      <c r="E132" s="1"/>
      <c r="F132" s="1"/>
      <c r="G132" s="1"/>
      <c r="H132" s="1"/>
      <c r="I132" s="1"/>
      <c r="J132" s="1"/>
      <c r="K132" s="1"/>
      <c r="L132" s="1"/>
      <c r="M132" s="1"/>
      <c r="N132" s="81"/>
    </row>
    <row r="133" spans="2:14" ht="15.75" customHeight="1">
      <c r="B133" s="80"/>
      <c r="C133" s="1" t="s">
        <v>213</v>
      </c>
      <c r="D133" s="1"/>
      <c r="E133" s="1"/>
      <c r="F133" s="1"/>
      <c r="G133" s="1"/>
      <c r="H133" s="1"/>
      <c r="I133" s="1"/>
      <c r="J133" s="1"/>
      <c r="K133" s="1"/>
      <c r="L133" s="1"/>
      <c r="M133" s="1"/>
      <c r="N133" s="81"/>
    </row>
    <row r="134" spans="2:14" ht="15.75" customHeight="1">
      <c r="B134" s="80"/>
      <c r="C134" s="1" t="s">
        <v>167</v>
      </c>
      <c r="D134" s="1"/>
      <c r="E134" s="1"/>
      <c r="F134" s="1"/>
      <c r="G134" s="1"/>
      <c r="H134" s="1"/>
      <c r="I134" s="1"/>
      <c r="J134" s="1"/>
      <c r="K134" s="1"/>
      <c r="L134" s="1"/>
      <c r="M134" s="1"/>
      <c r="N134" s="81"/>
    </row>
    <row r="135" spans="2:14" ht="15.75" customHeight="1">
      <c r="B135" s="80"/>
      <c r="C135" s="1" t="s">
        <v>214</v>
      </c>
      <c r="D135" s="1"/>
      <c r="E135" s="1"/>
      <c r="F135" s="1"/>
      <c r="G135" s="1"/>
      <c r="H135" s="1"/>
      <c r="I135" s="1"/>
      <c r="J135" s="1"/>
      <c r="K135" s="1"/>
      <c r="L135" s="1"/>
      <c r="M135" s="1"/>
      <c r="N135" s="81"/>
    </row>
    <row r="136" spans="2:14" ht="15.75" customHeight="1">
      <c r="B136" s="80"/>
      <c r="C136" s="1" t="s">
        <v>215</v>
      </c>
      <c r="D136" s="1"/>
      <c r="E136" s="1"/>
      <c r="F136" s="1"/>
      <c r="G136" s="1"/>
      <c r="H136" s="1"/>
      <c r="I136" s="1"/>
      <c r="J136" s="1"/>
      <c r="K136" s="1"/>
      <c r="L136" s="1"/>
      <c r="M136" s="1"/>
      <c r="N136" s="81"/>
    </row>
    <row r="137" spans="2:14" ht="15.75" customHeight="1">
      <c r="B137" s="80"/>
      <c r="C137" s="82" t="s">
        <v>288</v>
      </c>
      <c r="D137" s="1"/>
      <c r="E137" s="1"/>
      <c r="F137" s="1"/>
      <c r="G137" s="1"/>
      <c r="H137" s="1"/>
      <c r="I137" s="1"/>
      <c r="J137" s="1"/>
      <c r="K137" s="1"/>
      <c r="L137" s="1"/>
      <c r="M137" s="1"/>
      <c r="N137" s="81"/>
    </row>
    <row r="138" spans="2:14" ht="15.75" customHeight="1">
      <c r="B138" s="80"/>
      <c r="C138" s="1" t="s">
        <v>83</v>
      </c>
      <c r="D138" s="1"/>
      <c r="E138" s="1"/>
      <c r="F138" s="1"/>
      <c r="G138" s="1"/>
      <c r="H138" s="1"/>
      <c r="I138" s="1"/>
      <c r="J138" s="1"/>
      <c r="K138" s="1"/>
      <c r="L138" s="1"/>
      <c r="M138" s="1"/>
      <c r="N138" s="81"/>
    </row>
    <row r="139" spans="2:14" ht="15.75" customHeight="1">
      <c r="B139" s="80"/>
      <c r="C139" s="82" t="s">
        <v>289</v>
      </c>
      <c r="D139" s="1"/>
      <c r="E139" s="1"/>
      <c r="F139" s="1"/>
      <c r="G139" s="1"/>
      <c r="H139" s="1"/>
      <c r="I139" s="1"/>
      <c r="J139" s="1"/>
      <c r="K139" s="1"/>
      <c r="L139" s="1"/>
      <c r="M139" s="1"/>
      <c r="N139" s="81"/>
    </row>
    <row r="140" spans="2:14" ht="15.75" customHeight="1">
      <c r="B140" s="80"/>
      <c r="C140" s="1" t="s">
        <v>84</v>
      </c>
      <c r="D140" s="1"/>
      <c r="E140" s="1"/>
      <c r="F140" s="1"/>
      <c r="G140" s="1"/>
      <c r="H140" s="1"/>
      <c r="I140" s="1"/>
      <c r="J140" s="1"/>
      <c r="K140" s="1"/>
      <c r="L140" s="1"/>
      <c r="M140" s="1"/>
      <c r="N140" s="81"/>
    </row>
    <row r="141" spans="2:14" ht="15.75" customHeight="1">
      <c r="B141" s="80"/>
      <c r="C141" s="1" t="s">
        <v>85</v>
      </c>
      <c r="D141" s="1"/>
      <c r="E141" s="1"/>
      <c r="F141" s="1"/>
      <c r="G141" s="1"/>
      <c r="H141" s="1"/>
      <c r="I141" s="1"/>
      <c r="J141" s="1"/>
      <c r="K141" s="1"/>
      <c r="L141" s="1"/>
      <c r="M141" s="1"/>
      <c r="N141" s="81"/>
    </row>
    <row r="142" spans="2:14" ht="15.75" customHeight="1">
      <c r="B142" s="80"/>
      <c r="C142" s="1" t="s">
        <v>86</v>
      </c>
      <c r="D142" s="1"/>
      <c r="E142" s="1"/>
      <c r="F142" s="1"/>
      <c r="G142" s="1"/>
      <c r="H142" s="1"/>
      <c r="I142" s="1"/>
      <c r="J142" s="1"/>
      <c r="K142" s="1"/>
      <c r="L142" s="1"/>
      <c r="M142" s="1"/>
      <c r="N142" s="81"/>
    </row>
    <row r="143" spans="2:14" ht="15.75" customHeight="1">
      <c r="B143" s="80"/>
      <c r="C143" s="1"/>
      <c r="D143" s="1"/>
      <c r="E143" s="1"/>
      <c r="F143" s="1"/>
      <c r="G143" s="1"/>
      <c r="H143" s="1"/>
      <c r="I143" s="1"/>
      <c r="J143" s="1"/>
      <c r="K143" s="1"/>
      <c r="L143" s="1"/>
      <c r="M143" s="1"/>
      <c r="N143" s="81"/>
    </row>
    <row r="144" spans="2:14" ht="15.75" customHeight="1">
      <c r="B144" s="80"/>
      <c r="C144" s="172" t="s">
        <v>285</v>
      </c>
      <c r="D144" s="1"/>
      <c r="E144" s="1"/>
      <c r="F144" s="1"/>
      <c r="G144" s="1"/>
      <c r="H144" s="1"/>
      <c r="I144" s="1"/>
      <c r="J144" s="1"/>
      <c r="K144" s="1"/>
      <c r="L144" s="1"/>
      <c r="M144" s="1"/>
      <c r="N144" s="81"/>
    </row>
    <row r="145" spans="2:14" ht="15.75" customHeight="1">
      <c r="B145" s="80"/>
      <c r="C145" s="84" t="s">
        <v>216</v>
      </c>
      <c r="D145" s="84"/>
      <c r="E145" s="84"/>
      <c r="F145" s="84"/>
      <c r="G145" s="84"/>
      <c r="H145" s="84"/>
      <c r="I145" s="84"/>
      <c r="J145" s="84"/>
      <c r="K145" s="84"/>
      <c r="L145" s="84"/>
      <c r="M145" s="1"/>
      <c r="N145" s="81"/>
    </row>
    <row r="146" spans="2:14" ht="15.75" customHeight="1">
      <c r="B146" s="80"/>
      <c r="C146" s="84" t="s">
        <v>168</v>
      </c>
      <c r="D146" s="84"/>
      <c r="E146" s="84"/>
      <c r="F146" s="84"/>
      <c r="G146" s="84"/>
      <c r="H146" s="84"/>
      <c r="I146" s="84"/>
      <c r="J146" s="84"/>
      <c r="K146" s="84"/>
      <c r="L146" s="84"/>
      <c r="M146" s="1"/>
      <c r="N146" s="81"/>
    </row>
    <row r="147" spans="2:14" ht="15.75" customHeight="1">
      <c r="B147" s="80"/>
      <c r="C147" s="85" t="s">
        <v>90</v>
      </c>
      <c r="D147" s="84"/>
      <c r="E147" s="84"/>
      <c r="F147" s="84"/>
      <c r="G147" s="84"/>
      <c r="H147" s="84"/>
      <c r="I147" s="84"/>
      <c r="J147" s="84"/>
      <c r="K147" s="84"/>
      <c r="L147" s="84"/>
      <c r="M147" s="1"/>
      <c r="N147" s="81"/>
    </row>
    <row r="148" spans="2:14" ht="15.75" customHeight="1">
      <c r="B148" s="80"/>
      <c r="C148" s="1"/>
      <c r="D148" s="86" t="s">
        <v>92</v>
      </c>
      <c r="E148" s="87"/>
      <c r="F148" s="87"/>
      <c r="G148" s="87"/>
      <c r="H148" s="87"/>
      <c r="I148" s="87"/>
      <c r="J148" s="87"/>
      <c r="K148" s="87"/>
      <c r="L148" s="87"/>
      <c r="M148" s="1"/>
      <c r="N148" s="81"/>
    </row>
    <row r="149" spans="2:14" ht="15.75" customHeight="1">
      <c r="B149" s="80"/>
      <c r="C149" s="1"/>
      <c r="D149" s="86" t="s">
        <v>93</v>
      </c>
      <c r="E149" s="87"/>
      <c r="F149" s="87"/>
      <c r="G149" s="87"/>
      <c r="H149" s="87"/>
      <c r="I149" s="87"/>
      <c r="J149" s="87"/>
      <c r="K149" s="87"/>
      <c r="L149" s="87"/>
      <c r="M149" s="1"/>
      <c r="N149" s="81"/>
    </row>
    <row r="150" spans="2:14" ht="15.75" customHeight="1">
      <c r="B150" s="80"/>
      <c r="C150" s="1"/>
      <c r="D150" s="86" t="s">
        <v>91</v>
      </c>
      <c r="E150" s="87"/>
      <c r="F150" s="87"/>
      <c r="G150" s="87"/>
      <c r="H150" s="87"/>
      <c r="I150" s="87"/>
      <c r="J150" s="87"/>
      <c r="K150" s="87"/>
      <c r="L150" s="87"/>
      <c r="M150" s="1"/>
      <c r="N150" s="81"/>
    </row>
    <row r="151" spans="2:14" ht="15.75" customHeight="1">
      <c r="B151" s="80"/>
      <c r="C151" s="82" t="s">
        <v>169</v>
      </c>
      <c r="D151" s="1"/>
      <c r="E151" s="1"/>
      <c r="F151" s="1"/>
      <c r="G151" s="1"/>
      <c r="H151" s="1"/>
      <c r="I151" s="1"/>
      <c r="J151" s="1"/>
      <c r="K151" s="1"/>
      <c r="L151" s="1"/>
      <c r="M151" s="1"/>
      <c r="N151" s="81"/>
    </row>
    <row r="152" spans="2:14" ht="15.75" customHeight="1">
      <c r="B152" s="80"/>
      <c r="C152" s="1" t="s">
        <v>141</v>
      </c>
      <c r="D152" s="1"/>
      <c r="E152" s="1"/>
      <c r="F152" s="1"/>
      <c r="G152" s="1"/>
      <c r="H152" s="1"/>
      <c r="I152" s="1"/>
      <c r="J152" s="1"/>
      <c r="K152" s="1"/>
      <c r="L152" s="1"/>
      <c r="M152" s="1"/>
      <c r="N152" s="81"/>
    </row>
    <row r="153" spans="2:14" ht="15.75" customHeight="1">
      <c r="B153" s="80"/>
      <c r="C153" s="82" t="s">
        <v>175</v>
      </c>
      <c r="D153" s="1"/>
      <c r="E153" s="1"/>
      <c r="F153" s="1"/>
      <c r="G153" s="1"/>
      <c r="H153" s="1"/>
      <c r="I153" s="1"/>
      <c r="J153" s="1"/>
      <c r="K153" s="1"/>
      <c r="L153" s="1"/>
      <c r="M153" s="1"/>
      <c r="N153" s="81"/>
    </row>
    <row r="154" spans="2:14" ht="15.75" customHeight="1">
      <c r="B154" s="80"/>
      <c r="C154" s="1" t="s">
        <v>170</v>
      </c>
      <c r="D154" s="1"/>
      <c r="E154" s="1"/>
      <c r="F154" s="1"/>
      <c r="G154" s="1"/>
      <c r="H154" s="1"/>
      <c r="I154" s="1"/>
      <c r="J154" s="1"/>
      <c r="K154" s="1"/>
      <c r="L154" s="1"/>
      <c r="M154" s="1"/>
      <c r="N154" s="81"/>
    </row>
    <row r="155" spans="2:14" ht="15.75" customHeight="1">
      <c r="B155" s="80"/>
      <c r="C155" s="1" t="s">
        <v>87</v>
      </c>
      <c r="D155" s="1"/>
      <c r="E155" s="1"/>
      <c r="F155" s="1"/>
      <c r="G155" s="1"/>
      <c r="H155" s="1"/>
      <c r="I155" s="1"/>
      <c r="J155" s="1"/>
      <c r="K155" s="1"/>
      <c r="L155" s="1"/>
      <c r="M155" s="1"/>
      <c r="N155" s="81"/>
    </row>
    <row r="156" spans="2:14" ht="15.75" customHeight="1">
      <c r="B156" s="80"/>
      <c r="C156" s="82" t="s">
        <v>176</v>
      </c>
      <c r="D156" s="1"/>
      <c r="E156" s="1"/>
      <c r="F156" s="1"/>
      <c r="G156" s="1"/>
      <c r="H156" s="1"/>
      <c r="I156" s="1"/>
      <c r="J156" s="1"/>
      <c r="K156" s="1"/>
      <c r="L156" s="1"/>
      <c r="M156" s="1"/>
      <c r="N156" s="81"/>
    </row>
    <row r="157" spans="2:14" ht="15.75" customHeight="1">
      <c r="B157" s="80"/>
      <c r="C157" s="1" t="s">
        <v>142</v>
      </c>
      <c r="D157" s="1"/>
      <c r="E157" s="1"/>
      <c r="F157" s="1"/>
      <c r="G157" s="1"/>
      <c r="H157" s="1"/>
      <c r="I157" s="1"/>
      <c r="J157" s="1"/>
      <c r="K157" s="1"/>
      <c r="L157" s="1"/>
      <c r="M157" s="1"/>
      <c r="N157" s="81"/>
    </row>
    <row r="158" spans="2:14" ht="15.75" customHeight="1">
      <c r="B158" s="80"/>
      <c r="C158" s="1" t="s">
        <v>171</v>
      </c>
      <c r="D158" s="1"/>
      <c r="E158" s="1"/>
      <c r="F158" s="1"/>
      <c r="G158" s="1"/>
      <c r="H158" s="1"/>
      <c r="I158" s="1"/>
      <c r="J158" s="1"/>
      <c r="K158" s="1"/>
      <c r="L158" s="1"/>
      <c r="M158" s="1"/>
      <c r="N158" s="81"/>
    </row>
    <row r="159" spans="2:14" ht="15.75" customHeight="1">
      <c r="B159" s="80"/>
      <c r="C159" s="1" t="s">
        <v>172</v>
      </c>
      <c r="D159" s="1"/>
      <c r="E159" s="1"/>
      <c r="F159" s="1"/>
      <c r="G159" s="1"/>
      <c r="H159" s="1"/>
      <c r="I159" s="1"/>
      <c r="J159" s="1"/>
      <c r="K159" s="1"/>
      <c r="L159" s="1"/>
      <c r="M159" s="1"/>
      <c r="N159" s="81"/>
    </row>
    <row r="160" spans="2:14" ht="15.75" customHeight="1">
      <c r="B160" s="80"/>
      <c r="C160" s="1" t="s">
        <v>143</v>
      </c>
      <c r="D160" s="1"/>
      <c r="E160" s="1"/>
      <c r="F160" s="1"/>
      <c r="G160" s="1"/>
      <c r="H160" s="1"/>
      <c r="I160" s="1"/>
      <c r="J160" s="1"/>
      <c r="K160" s="1"/>
      <c r="L160" s="1"/>
      <c r="M160" s="1"/>
      <c r="N160" s="81"/>
    </row>
    <row r="161" spans="2:14" ht="15.75" customHeight="1">
      <c r="B161" s="80"/>
      <c r="C161" s="1" t="s">
        <v>173</v>
      </c>
      <c r="D161" s="1"/>
      <c r="E161" s="1"/>
      <c r="F161" s="1"/>
      <c r="G161" s="1"/>
      <c r="H161" s="1"/>
      <c r="I161" s="1"/>
      <c r="J161" s="1"/>
      <c r="K161" s="1"/>
      <c r="L161" s="1"/>
      <c r="M161" s="1"/>
      <c r="N161" s="81"/>
    </row>
    <row r="162" spans="2:14" ht="15.75" customHeight="1">
      <c r="B162" s="80"/>
      <c r="C162" s="1" t="s">
        <v>88</v>
      </c>
      <c r="D162" s="1"/>
      <c r="E162" s="1"/>
      <c r="F162" s="1"/>
      <c r="G162" s="1"/>
      <c r="H162" s="1"/>
      <c r="I162" s="1"/>
      <c r="J162" s="1"/>
      <c r="K162" s="1"/>
      <c r="L162" s="1"/>
      <c r="M162" s="1"/>
      <c r="N162" s="81"/>
    </row>
    <row r="163" spans="2:14" ht="13.5" thickBot="1">
      <c r="B163" s="88"/>
      <c r="C163" s="89"/>
      <c r="D163" s="89"/>
      <c r="E163" s="89"/>
      <c r="F163" s="89"/>
      <c r="G163" s="89"/>
      <c r="H163" s="89"/>
      <c r="I163" s="89"/>
      <c r="J163" s="89"/>
      <c r="K163" s="89"/>
      <c r="L163" s="89"/>
      <c r="M163" s="89"/>
      <c r="N163" s="90"/>
    </row>
    <row r="164" spans="2:14" ht="13.5" thickTop="1"/>
    <row r="165" spans="2:14">
      <c r="C165" s="75" t="s">
        <v>299</v>
      </c>
    </row>
  </sheetData>
  <sheetProtection algorithmName="SHA-512" hashValue="+b3KYeTI9YmEk3fhV3FeLBPxrmeuFLZ5ranv7a8ewzizDrYl3fqVPGL0RI+3WYSuotN3E+5mf6fr15DFURNnXw==" saltValue="0JSzpoVvwqV1zBTpEN56hQ==" spinCount="100000" sheet="1" selectLockedCells="1" selectUnlockedCells="1"/>
  <mergeCells count="1">
    <mergeCell ref="C19:M19"/>
  </mergeCells>
  <hyperlinks>
    <hyperlink ref="G74" r:id="rId1" xr:uid="{00000000-0004-0000-0300-000000000000}"/>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4"/>
  <sheetViews>
    <sheetView showGridLines="0" showRowColHeaders="0" workbookViewId="0">
      <selection activeCell="D3" sqref="D3"/>
    </sheetView>
  </sheetViews>
  <sheetFormatPr defaultColWidth="9.140625" defaultRowHeight="19.5"/>
  <cols>
    <col min="1" max="1" width="4.140625" style="56" customWidth="1"/>
    <col min="2" max="2" width="3.7109375" style="56" customWidth="1"/>
    <col min="3" max="3" width="3.85546875" style="155" customWidth="1"/>
    <col min="4" max="4" width="115.42578125" customWidth="1"/>
    <col min="5" max="5" width="4.140625" style="56" customWidth="1"/>
    <col min="6" max="6" width="3.7109375" style="56" customWidth="1"/>
    <col min="7" max="7" width="9.140625" style="56"/>
    <col min="8" max="9" width="9.140625" style="143"/>
    <col min="10" max="16384" width="9.140625" style="56"/>
  </cols>
  <sheetData>
    <row r="1" spans="2:15" ht="20.25" thickBot="1">
      <c r="E1" s="97"/>
      <c r="F1" s="94"/>
    </row>
    <row r="2" spans="2:15" ht="20.25" thickTop="1">
      <c r="B2" s="91"/>
      <c r="C2" s="156"/>
      <c r="D2" s="92" t="s">
        <v>48</v>
      </c>
      <c r="F2" s="93"/>
    </row>
    <row r="3" spans="2:15">
      <c r="B3" s="93"/>
      <c r="C3" s="157"/>
      <c r="F3" s="93"/>
    </row>
    <row r="4" spans="2:15" ht="58.5" customHeight="1">
      <c r="B4" s="93"/>
      <c r="C4" s="157"/>
      <c r="D4" s="95"/>
      <c r="F4" s="93"/>
    </row>
    <row r="5" spans="2:15">
      <c r="B5" s="93"/>
      <c r="C5" s="157"/>
      <c r="F5" s="93"/>
    </row>
    <row r="6" spans="2:15" ht="18" customHeight="1">
      <c r="B6" s="93"/>
      <c r="C6" s="157"/>
      <c r="D6" s="164" t="s">
        <v>49</v>
      </c>
      <c r="F6" s="93"/>
    </row>
    <row r="7" spans="2:15" ht="30">
      <c r="B7" s="93"/>
      <c r="C7" s="166"/>
      <c r="D7" s="165" t="s">
        <v>290</v>
      </c>
      <c r="F7" s="93"/>
    </row>
    <row r="8" spans="2:15" ht="17.25" customHeight="1">
      <c r="B8" s="93"/>
      <c r="C8" s="166">
        <v>1</v>
      </c>
      <c r="D8" s="165" t="s">
        <v>278</v>
      </c>
      <c r="F8" s="93"/>
    </row>
    <row r="9" spans="2:15" ht="60">
      <c r="B9" s="93"/>
      <c r="C9" s="166"/>
      <c r="D9" s="165" t="s">
        <v>291</v>
      </c>
      <c r="F9" s="93"/>
      <c r="J9" s="143"/>
      <c r="K9" s="143"/>
      <c r="L9" s="143"/>
      <c r="M9" s="143"/>
      <c r="N9" s="143"/>
      <c r="O9" s="143"/>
    </row>
    <row r="10" spans="2:15" ht="16.5" customHeight="1">
      <c r="B10" s="93"/>
      <c r="C10" s="166"/>
      <c r="D10" s="165"/>
      <c r="F10" s="93"/>
    </row>
    <row r="11" spans="2:15" ht="22.5" customHeight="1">
      <c r="B11" s="93"/>
      <c r="C11" s="166">
        <v>2</v>
      </c>
      <c r="D11" s="165" t="s">
        <v>279</v>
      </c>
      <c r="F11" s="93"/>
    </row>
    <row r="12" spans="2:15" ht="45">
      <c r="B12" s="93"/>
      <c r="C12" s="166" t="s">
        <v>99</v>
      </c>
      <c r="D12" s="165" t="s">
        <v>407</v>
      </c>
      <c r="F12" s="93"/>
    </row>
    <row r="13" spans="2:15" ht="31.5" customHeight="1">
      <c r="B13" s="93"/>
      <c r="C13" s="166" t="s">
        <v>100</v>
      </c>
      <c r="D13" s="298" t="s">
        <v>293</v>
      </c>
      <c r="F13" s="93"/>
    </row>
    <row r="14" spans="2:15" ht="30">
      <c r="B14" s="93"/>
      <c r="C14" s="166" t="s">
        <v>101</v>
      </c>
      <c r="D14" s="165" t="s">
        <v>408</v>
      </c>
      <c r="F14" s="93"/>
    </row>
    <row r="15" spans="2:15">
      <c r="B15" s="93"/>
      <c r="C15" s="166"/>
      <c r="D15" s="167"/>
      <c r="F15" s="93"/>
    </row>
    <row r="16" spans="2:15">
      <c r="B16" s="93"/>
      <c r="C16" s="166">
        <v>3</v>
      </c>
      <c r="D16" s="165" t="s">
        <v>280</v>
      </c>
      <c r="F16" s="93"/>
    </row>
    <row r="17" spans="2:15" ht="30" customHeight="1">
      <c r="B17" s="93"/>
      <c r="C17" s="166" t="s">
        <v>99</v>
      </c>
      <c r="D17" s="165" t="s">
        <v>103</v>
      </c>
      <c r="F17" s="93"/>
    </row>
    <row r="18" spans="2:15" ht="45.75" customHeight="1">
      <c r="B18" s="93"/>
      <c r="C18" s="166" t="s">
        <v>100</v>
      </c>
      <c r="D18" s="165" t="s">
        <v>482</v>
      </c>
      <c r="F18" s="93"/>
    </row>
    <row r="19" spans="2:15" ht="30.75" customHeight="1">
      <c r="B19" s="93"/>
      <c r="C19" s="166" t="s">
        <v>101</v>
      </c>
      <c r="D19" s="165" t="s">
        <v>483</v>
      </c>
      <c r="F19" s="93"/>
    </row>
    <row r="20" spans="2:15">
      <c r="B20" s="93"/>
      <c r="C20" s="166" t="s">
        <v>102</v>
      </c>
      <c r="D20" s="165" t="s">
        <v>281</v>
      </c>
      <c r="F20" s="93"/>
    </row>
    <row r="21" spans="2:15">
      <c r="B21" s="93"/>
      <c r="C21" s="166"/>
      <c r="D21" s="167"/>
      <c r="F21" s="93"/>
    </row>
    <row r="22" spans="2:15" ht="22.5" customHeight="1">
      <c r="B22" s="93"/>
      <c r="C22" s="166">
        <v>4</v>
      </c>
      <c r="D22" s="165" t="s">
        <v>282</v>
      </c>
      <c r="F22" s="93"/>
    </row>
    <row r="23" spans="2:15">
      <c r="B23" s="93"/>
      <c r="C23" s="166" t="s">
        <v>99</v>
      </c>
      <c r="D23" s="165" t="s">
        <v>286</v>
      </c>
      <c r="F23" s="93"/>
      <c r="J23" s="143"/>
      <c r="K23" s="143"/>
      <c r="L23" s="143"/>
      <c r="M23" s="143"/>
      <c r="N23" s="143"/>
      <c r="O23" s="143"/>
    </row>
    <row r="24" spans="2:15">
      <c r="B24" s="93"/>
      <c r="C24" s="166" t="s">
        <v>100</v>
      </c>
      <c r="D24" s="165" t="s">
        <v>262</v>
      </c>
      <c r="F24" s="93"/>
      <c r="J24" s="143"/>
      <c r="K24" s="143"/>
      <c r="L24" s="143"/>
      <c r="M24" s="143"/>
      <c r="N24" s="143"/>
      <c r="O24" s="143"/>
    </row>
    <row r="25" spans="2:15">
      <c r="B25" s="93"/>
      <c r="C25" s="166" t="s">
        <v>101</v>
      </c>
      <c r="D25" s="165" t="s">
        <v>292</v>
      </c>
      <c r="F25" s="93"/>
      <c r="J25" s="143"/>
      <c r="K25" s="143"/>
      <c r="L25" s="143"/>
      <c r="M25" s="143"/>
      <c r="N25" s="143"/>
      <c r="O25" s="143"/>
    </row>
    <row r="26" spans="2:15" ht="76.5" customHeight="1">
      <c r="B26" s="93"/>
      <c r="C26" s="166" t="s">
        <v>102</v>
      </c>
      <c r="D26" s="165" t="s">
        <v>484</v>
      </c>
      <c r="F26" s="93"/>
    </row>
    <row r="27" spans="2:15" ht="65.25" customHeight="1">
      <c r="B27" s="93"/>
      <c r="C27" s="166" t="s">
        <v>104</v>
      </c>
      <c r="D27" s="165" t="s">
        <v>485</v>
      </c>
      <c r="F27" s="93"/>
      <c r="G27" s="358"/>
    </row>
    <row r="28" spans="2:15" ht="63" customHeight="1">
      <c r="B28" s="93"/>
      <c r="C28" s="166" t="s">
        <v>105</v>
      </c>
      <c r="D28" s="165" t="s">
        <v>119</v>
      </c>
      <c r="F28" s="93"/>
    </row>
    <row r="29" spans="2:15" ht="36.75" customHeight="1">
      <c r="B29" s="93"/>
      <c r="C29" s="166" t="s">
        <v>106</v>
      </c>
      <c r="D29" s="165" t="s">
        <v>120</v>
      </c>
      <c r="F29" s="93"/>
    </row>
    <row r="30" spans="2:15" ht="61.5" customHeight="1">
      <c r="B30" s="93"/>
      <c r="C30" s="166" t="s">
        <v>107</v>
      </c>
      <c r="D30" s="165" t="s">
        <v>477</v>
      </c>
      <c r="F30" s="93"/>
    </row>
    <row r="31" spans="2:15" ht="141" customHeight="1">
      <c r="B31" s="93"/>
      <c r="C31" s="166" t="s">
        <v>108</v>
      </c>
      <c r="D31" s="294" t="s">
        <v>478</v>
      </c>
      <c r="F31" s="93"/>
      <c r="G31" s="357"/>
    </row>
    <row r="32" spans="2:15" ht="31.5" customHeight="1">
      <c r="B32" s="93"/>
      <c r="C32" s="166" t="s">
        <v>109</v>
      </c>
      <c r="D32" s="165" t="s">
        <v>121</v>
      </c>
      <c r="F32" s="93"/>
    </row>
    <row r="33" spans="2:11" ht="47.25" customHeight="1">
      <c r="B33" s="93"/>
      <c r="C33" s="166" t="s">
        <v>110</v>
      </c>
      <c r="D33" s="165" t="s">
        <v>122</v>
      </c>
      <c r="F33" s="93"/>
    </row>
    <row r="34" spans="2:11" ht="31.5" customHeight="1">
      <c r="B34" s="93"/>
      <c r="C34" s="166" t="s">
        <v>111</v>
      </c>
      <c r="D34" s="165" t="s">
        <v>123</v>
      </c>
      <c r="F34" s="93"/>
    </row>
    <row r="35" spans="2:11" ht="31.5" customHeight="1">
      <c r="B35" s="93"/>
      <c r="C35" s="166" t="s">
        <v>112</v>
      </c>
      <c r="D35" s="165" t="s">
        <v>124</v>
      </c>
      <c r="F35" s="93"/>
    </row>
    <row r="36" spans="2:11" ht="31.5" customHeight="1">
      <c r="B36" s="93"/>
      <c r="C36" s="166" t="s">
        <v>113</v>
      </c>
      <c r="D36" s="165" t="s">
        <v>479</v>
      </c>
      <c r="F36" s="93"/>
    </row>
    <row r="37" spans="2:11" ht="16.5" customHeight="1">
      <c r="B37" s="93"/>
      <c r="C37" s="166" t="s">
        <v>114</v>
      </c>
      <c r="D37" s="165" t="s">
        <v>125</v>
      </c>
      <c r="F37" s="93"/>
    </row>
    <row r="38" spans="2:11" ht="60">
      <c r="B38" s="93"/>
      <c r="C38" s="166" t="s">
        <v>115</v>
      </c>
      <c r="D38" s="165" t="s">
        <v>486</v>
      </c>
      <c r="F38" s="93"/>
    </row>
    <row r="39" spans="2:11" ht="46.5" customHeight="1">
      <c r="B39" s="93"/>
      <c r="C39" s="166" t="s">
        <v>116</v>
      </c>
      <c r="D39" s="165" t="s">
        <v>126</v>
      </c>
      <c r="F39" s="93"/>
    </row>
    <row r="40" spans="2:11" ht="80.25" customHeight="1">
      <c r="B40" s="93"/>
      <c r="C40" s="166" t="s">
        <v>117</v>
      </c>
      <c r="D40" s="298" t="s">
        <v>480</v>
      </c>
      <c r="F40" s="93"/>
      <c r="H40" s="173"/>
      <c r="I40" s="173"/>
      <c r="J40" s="173"/>
      <c r="K40" s="173"/>
    </row>
    <row r="41" spans="2:11" ht="57.75" customHeight="1">
      <c r="B41" s="93"/>
      <c r="C41" s="166" t="s">
        <v>118</v>
      </c>
      <c r="D41" s="294" t="s">
        <v>481</v>
      </c>
      <c r="F41" s="93"/>
    </row>
    <row r="42" spans="2:11">
      <c r="B42" s="93"/>
      <c r="C42" s="166"/>
      <c r="D42" s="168"/>
      <c r="F42" s="93"/>
    </row>
    <row r="43" spans="2:11" ht="20.25" thickBot="1">
      <c r="B43" s="96"/>
      <c r="C43" s="169"/>
      <c r="D43" s="170"/>
      <c r="E43" s="98"/>
      <c r="F43" s="94"/>
    </row>
    <row r="44" spans="2:11" ht="20.25" thickTop="1">
      <c r="D44" s="75" t="s">
        <v>487</v>
      </c>
    </row>
  </sheetData>
  <sheetProtection algorithmName="SHA-512" hashValue="aWihR/lWj45k3bnakPBNDJuiItZDbNVUg37onARA3PA0T/6dIJnWa+6fjkVbLyiE7OZJ18YYAy7UpJrM6seWRw==" saltValue="Bnof93sP+54DT7CJKmW7Kw==" spinCount="100000" sheet="1" selectLockedCells="1" selectUnlockedCells="1"/>
  <pageMargins left="0.25" right="0.25" top="0.75" bottom="0.75" header="0.3" footer="0.3"/>
  <pageSetup scale="78" fitToHeight="2"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859"/>
  <sheetViews>
    <sheetView topLeftCell="A32" zoomScaleNormal="100" workbookViewId="0">
      <selection activeCell="C36" sqref="C36"/>
    </sheetView>
  </sheetViews>
  <sheetFormatPr defaultColWidth="9.140625" defaultRowHeight="12.75" outlineLevelRow="1"/>
  <cols>
    <col min="1" max="1" width="4.28515625" style="37" customWidth="1"/>
    <col min="2" max="2" width="21.5703125" style="37" customWidth="1"/>
    <col min="3" max="3" width="57.7109375" style="37" customWidth="1"/>
    <col min="4" max="4" width="15.140625" style="37" customWidth="1"/>
    <col min="5" max="5" width="15.28515625" style="37" customWidth="1"/>
    <col min="6" max="6" width="13" style="37" customWidth="1"/>
    <col min="7" max="7" width="13.28515625" style="37" customWidth="1"/>
    <col min="8" max="8" width="12.140625" style="36" bestFit="1" customWidth="1"/>
    <col min="9" max="16" width="9.140625" style="36"/>
    <col min="17" max="16384" width="9.140625" style="37"/>
  </cols>
  <sheetData>
    <row r="1" spans="2:16">
      <c r="H1" s="37"/>
      <c r="I1" s="37"/>
      <c r="J1" s="37"/>
      <c r="K1" s="37"/>
      <c r="L1" s="37"/>
      <c r="M1" s="37"/>
      <c r="N1" s="37"/>
      <c r="O1" s="37"/>
      <c r="P1" s="37"/>
    </row>
    <row r="2" spans="2:16" ht="20.25">
      <c r="B2" s="35" t="s">
        <v>471</v>
      </c>
      <c r="C2" s="36"/>
      <c r="D2" s="36"/>
      <c r="E2" s="36"/>
      <c r="H2" s="37"/>
      <c r="I2" s="37"/>
      <c r="J2" s="37"/>
      <c r="K2" s="37"/>
      <c r="L2" s="37"/>
      <c r="M2" s="37"/>
      <c r="N2" s="37"/>
      <c r="O2" s="37"/>
      <c r="P2" s="37"/>
    </row>
    <row r="3" spans="2:16" ht="10.5" customHeight="1">
      <c r="B3" s="38"/>
      <c r="H3" s="37"/>
      <c r="I3" s="37"/>
      <c r="J3" s="37"/>
      <c r="K3" s="37"/>
      <c r="L3" s="37"/>
      <c r="M3" s="37"/>
      <c r="N3" s="37"/>
      <c r="O3" s="37"/>
      <c r="P3" s="37"/>
    </row>
    <row r="4" spans="2:16" ht="29.25" customHeight="1">
      <c r="B4" s="295" t="s">
        <v>387</v>
      </c>
      <c r="C4" s="296"/>
      <c r="D4" s="40"/>
      <c r="H4" s="37"/>
      <c r="I4" s="37"/>
      <c r="J4" s="37"/>
      <c r="K4" s="37"/>
      <c r="L4" s="37"/>
      <c r="M4" s="37"/>
      <c r="N4" s="37"/>
      <c r="O4" s="37"/>
      <c r="P4" s="37"/>
    </row>
    <row r="5" spans="2:16" ht="15.75" customHeight="1">
      <c r="B5" s="446" t="s">
        <v>37</v>
      </c>
      <c r="C5" s="446"/>
      <c r="D5" s="40"/>
      <c r="H5" s="37"/>
      <c r="I5" s="37"/>
      <c r="J5" s="37"/>
      <c r="K5" s="37"/>
      <c r="L5" s="37"/>
      <c r="M5" s="37"/>
      <c r="N5" s="37"/>
      <c r="O5" s="37"/>
      <c r="P5" s="37"/>
    </row>
    <row r="6" spans="2:16" ht="21" thickBot="1">
      <c r="B6" s="38"/>
      <c r="H6" s="37"/>
      <c r="I6" s="37"/>
      <c r="J6" s="37"/>
      <c r="K6" s="37"/>
      <c r="L6" s="37"/>
      <c r="M6" s="37"/>
      <c r="N6" s="37"/>
      <c r="O6" s="37"/>
      <c r="P6" s="37"/>
    </row>
    <row r="7" spans="2:16" ht="13.5" thickTop="1">
      <c r="B7" s="200" t="s">
        <v>24</v>
      </c>
      <c r="C7" s="195">
        <f>+CustomerName</f>
        <v>0</v>
      </c>
      <c r="D7" s="196"/>
      <c r="E7" s="201"/>
      <c r="F7" s="201"/>
      <c r="G7" s="202"/>
      <c r="H7" s="37"/>
      <c r="I7" s="37"/>
      <c r="J7" s="37"/>
      <c r="K7" s="37"/>
      <c r="L7" s="37"/>
      <c r="M7" s="37"/>
      <c r="N7" s="37"/>
      <c r="O7" s="37"/>
      <c r="P7" s="37"/>
    </row>
    <row r="8" spans="2:16">
      <c r="B8" s="203"/>
      <c r="C8" s="204"/>
      <c r="D8" s="204"/>
      <c r="E8" s="204"/>
      <c r="F8" s="204"/>
      <c r="G8" s="207"/>
      <c r="H8" s="37"/>
      <c r="I8" s="37"/>
      <c r="J8" s="37"/>
      <c r="K8" s="37"/>
      <c r="L8" s="37"/>
      <c r="M8" s="37"/>
      <c r="N8" s="37"/>
      <c r="O8" s="37"/>
      <c r="P8" s="37"/>
    </row>
    <row r="9" spans="2:16">
      <c r="B9" s="203"/>
      <c r="C9" s="204"/>
      <c r="D9" s="204"/>
      <c r="E9" s="68" t="s">
        <v>452</v>
      </c>
      <c r="F9" s="344" t="str">
        <f>IF('System Information'!C9="Commercial","COMM","RES")</f>
        <v>RES</v>
      </c>
      <c r="G9" s="207"/>
      <c r="H9" s="37"/>
      <c r="I9" s="37"/>
      <c r="J9" s="37"/>
      <c r="K9" s="37"/>
      <c r="L9" s="37"/>
      <c r="M9" s="37"/>
      <c r="N9" s="37"/>
      <c r="O9" s="37"/>
      <c r="P9" s="37"/>
    </row>
    <row r="10" spans="2:16">
      <c r="B10" s="316" t="s">
        <v>415</v>
      </c>
      <c r="C10" s="312">
        <v>44713</v>
      </c>
      <c r="D10" s="68"/>
      <c r="E10" s="204"/>
      <c r="F10" s="204"/>
      <c r="G10" s="207"/>
      <c r="H10" s="37"/>
      <c r="I10" s="37"/>
      <c r="J10" s="37"/>
      <c r="K10" s="37"/>
      <c r="L10" s="37"/>
      <c r="M10" s="37"/>
      <c r="N10" s="37"/>
      <c r="O10" s="37"/>
      <c r="P10" s="37"/>
    </row>
    <row r="11" spans="2:16">
      <c r="B11" s="205" t="s">
        <v>23</v>
      </c>
      <c r="C11" s="317"/>
      <c r="E11" s="206" t="s">
        <v>402</v>
      </c>
      <c r="F11" s="67"/>
      <c r="G11" s="207"/>
      <c r="H11" s="37"/>
      <c r="I11" s="37"/>
      <c r="J11" s="37"/>
      <c r="K11" s="37"/>
      <c r="L11" s="37"/>
      <c r="M11" s="37"/>
      <c r="N11" s="37"/>
      <c r="O11" s="37"/>
      <c r="P11" s="37"/>
    </row>
    <row r="12" spans="2:16">
      <c r="B12" s="205" t="s">
        <v>1</v>
      </c>
      <c r="C12" s="317"/>
      <c r="D12" s="68"/>
      <c r="E12" s="204"/>
      <c r="F12" s="69"/>
      <c r="G12" s="207"/>
      <c r="H12" s="37"/>
      <c r="I12" s="37"/>
      <c r="J12" s="37"/>
      <c r="K12" s="37"/>
      <c r="L12" s="37"/>
      <c r="M12" s="37"/>
      <c r="N12" s="37"/>
      <c r="O12" s="37"/>
      <c r="P12" s="37"/>
    </row>
    <row r="13" spans="2:16" ht="13.5" thickBot="1">
      <c r="B13" s="208"/>
      <c r="C13" s="209"/>
      <c r="D13" s="209"/>
      <c r="E13" s="209"/>
      <c r="F13" s="209"/>
      <c r="G13" s="210"/>
      <c r="H13" s="37"/>
      <c r="I13" s="37"/>
      <c r="J13" s="37"/>
      <c r="K13" s="37"/>
      <c r="L13" s="37"/>
      <c r="M13" s="37"/>
      <c r="N13" s="37"/>
      <c r="O13" s="37"/>
      <c r="P13" s="37"/>
    </row>
    <row r="14" spans="2:16" ht="16.5" hidden="1" customHeight="1" outlineLevel="1" thickTop="1">
      <c r="B14" s="205" t="s">
        <v>45</v>
      </c>
      <c r="C14" s="211" t="str">
        <f>IF('Contact Information'!K12=0,TRIM(_xlfn.CONCAT('Contact Information'!C12," ",'Contact Information'!D12," ",'Contact Information'!E12," ",'Contact Information'!F12," ",'Contact Information'!G12," ",'Contact Information'!H12," ",'Contact Information'!I12)),TRIM(_xlfn.CONCAT('Contact Information'!K12," ",'Contact Information'!L12," ",'Contact Information'!M12," ",'Contact Information'!N12," ",'Contact Information'!O12," ",'Contact Information'!P12," ",'Contact Information'!Q12)))</f>
        <v/>
      </c>
      <c r="D14" s="211"/>
      <c r="H14" s="37"/>
      <c r="I14" s="37"/>
      <c r="J14" s="37"/>
      <c r="K14" s="37"/>
      <c r="L14" s="37"/>
      <c r="M14" s="37"/>
      <c r="N14" s="37"/>
      <c r="O14" s="37"/>
      <c r="P14" s="37"/>
    </row>
    <row r="15" spans="2:16" s="4" customFormat="1" ht="16.5" hidden="1" customHeight="1" outlineLevel="1">
      <c r="B15" s="36"/>
      <c r="C15" s="36"/>
      <c r="D15" s="36"/>
      <c r="E15" s="36"/>
      <c r="F15" s="36"/>
      <c r="G15" s="36"/>
      <c r="H15" s="37"/>
      <c r="I15" s="37"/>
      <c r="J15" s="37"/>
      <c r="K15" s="37"/>
      <c r="L15" s="37"/>
      <c r="M15" s="37"/>
      <c r="N15" s="37"/>
      <c r="O15" s="37"/>
      <c r="P15" s="37"/>
    </row>
    <row r="16" spans="2:16" ht="16.5" hidden="1" customHeight="1" outlineLevel="1" thickBot="1">
      <c r="B16" s="52"/>
      <c r="D16" s="212" t="s">
        <v>14</v>
      </c>
      <c r="E16" s="52"/>
      <c r="F16" s="52"/>
      <c r="G16" s="52"/>
      <c r="H16" s="37"/>
      <c r="I16" s="37"/>
      <c r="J16" s="37"/>
      <c r="K16" s="37"/>
      <c r="L16" s="37"/>
      <c r="M16" s="37"/>
      <c r="N16" s="37"/>
      <c r="O16" s="37"/>
      <c r="P16" s="37"/>
    </row>
    <row r="17" spans="2:16" s="4" customFormat="1" ht="15.75" hidden="1" customHeight="1" outlineLevel="1" thickBot="1">
      <c r="B17" s="193"/>
      <c r="C17" s="238" t="s">
        <v>355</v>
      </c>
      <c r="D17" s="66" t="s">
        <v>0</v>
      </c>
      <c r="E17" s="213"/>
      <c r="F17" s="213"/>
      <c r="G17" s="213"/>
      <c r="H17" s="37"/>
      <c r="I17" s="37"/>
      <c r="J17" s="37"/>
      <c r="K17" s="37"/>
      <c r="L17" s="37"/>
      <c r="M17" s="37"/>
      <c r="N17" s="37"/>
      <c r="O17" s="37"/>
      <c r="P17" s="37"/>
    </row>
    <row r="18" spans="2:16" s="4" customFormat="1" ht="15.75" hidden="1" customHeight="1" outlineLevel="1" thickBot="1">
      <c r="B18" s="193"/>
      <c r="C18" s="239" t="s">
        <v>11</v>
      </c>
      <c r="D18" s="66" t="s">
        <v>0</v>
      </c>
      <c r="E18" s="213"/>
      <c r="F18" s="213"/>
      <c r="G18" s="213"/>
    </row>
    <row r="19" spans="2:16" s="4" customFormat="1" ht="15.75" hidden="1" customHeight="1" outlineLevel="1" thickBot="1">
      <c r="B19" s="193"/>
      <c r="C19" s="240" t="s">
        <v>42</v>
      </c>
      <c r="D19" s="66" t="s">
        <v>0</v>
      </c>
      <c r="E19" s="213"/>
      <c r="F19" s="213"/>
      <c r="G19" s="213"/>
    </row>
    <row r="20" spans="2:16" s="4" customFormat="1" ht="15.75" hidden="1" customHeight="1" outlineLevel="1" thickBot="1">
      <c r="B20" s="193"/>
      <c r="C20" s="241" t="s">
        <v>40</v>
      </c>
      <c r="D20" s="66" t="s">
        <v>0</v>
      </c>
      <c r="E20" s="213"/>
      <c r="F20" s="213"/>
      <c r="G20" s="213"/>
    </row>
    <row r="21" spans="2:16" s="4" customFormat="1" ht="15.75" hidden="1" customHeight="1" outlineLevel="1" thickBot="1">
      <c r="B21" s="193"/>
      <c r="C21" s="239" t="s">
        <v>12</v>
      </c>
      <c r="D21" s="66" t="s">
        <v>0</v>
      </c>
      <c r="E21" s="213"/>
      <c r="F21" s="213"/>
      <c r="G21" s="213"/>
    </row>
    <row r="22" spans="2:16" s="4" customFormat="1" ht="15.75" hidden="1" customHeight="1" outlineLevel="1" thickBot="1">
      <c r="B22" s="193"/>
      <c r="C22" s="239" t="s">
        <v>13</v>
      </c>
      <c r="D22" s="66" t="s">
        <v>0</v>
      </c>
      <c r="E22" s="243" t="s">
        <v>43</v>
      </c>
      <c r="F22" s="213"/>
      <c r="G22" s="213"/>
    </row>
    <row r="23" spans="2:16" s="4" customFormat="1" ht="15.75" hidden="1" customHeight="1" outlineLevel="1" thickBot="1">
      <c r="B23" s="193"/>
      <c r="C23" s="239" t="s">
        <v>15</v>
      </c>
      <c r="D23" s="66" t="s">
        <v>0</v>
      </c>
      <c r="E23" s="70"/>
      <c r="F23" s="213"/>
      <c r="G23" s="213"/>
    </row>
    <row r="24" spans="2:16" s="4" customFormat="1" ht="15.75" hidden="1" customHeight="1" outlineLevel="1" thickBot="1">
      <c r="B24" s="193"/>
      <c r="C24" s="239" t="s">
        <v>16</v>
      </c>
      <c r="D24" s="66" t="s">
        <v>0</v>
      </c>
      <c r="E24" s="213"/>
      <c r="F24" s="213"/>
      <c r="G24" s="213"/>
    </row>
    <row r="25" spans="2:16" s="4" customFormat="1" ht="15.75" hidden="1" customHeight="1" outlineLevel="1" thickBot="1">
      <c r="B25" s="193"/>
      <c r="C25" s="242" t="s">
        <v>47</v>
      </c>
      <c r="D25" s="66" t="s">
        <v>0</v>
      </c>
      <c r="E25" s="213"/>
      <c r="F25" s="213"/>
      <c r="G25" s="213"/>
      <c r="H25" s="37"/>
      <c r="I25" s="37"/>
      <c r="J25" s="37"/>
      <c r="K25" s="37"/>
      <c r="L25" s="37"/>
      <c r="M25" s="37"/>
      <c r="N25" s="37"/>
      <c r="O25" s="37"/>
      <c r="P25" s="37"/>
    </row>
    <row r="26" spans="2:16" s="4" customFormat="1" ht="16.5" hidden="1" customHeight="1" outlineLevel="1">
      <c r="B26" s="37"/>
      <c r="C26" s="37"/>
      <c r="D26" s="37"/>
      <c r="E26" s="37"/>
      <c r="F26" s="37"/>
      <c r="G26" s="37"/>
      <c r="H26" s="37"/>
      <c r="I26" s="37"/>
      <c r="J26" s="37"/>
      <c r="K26" s="37"/>
      <c r="L26" s="37"/>
      <c r="M26" s="37"/>
      <c r="N26" s="37"/>
      <c r="O26" s="37"/>
      <c r="P26" s="37"/>
    </row>
    <row r="27" spans="2:16" hidden="1" outlineLevel="1">
      <c r="H27" s="37"/>
      <c r="I27" s="37"/>
      <c r="J27" s="37"/>
      <c r="K27" s="37"/>
      <c r="L27" s="37"/>
      <c r="M27" s="37"/>
      <c r="N27" s="37"/>
      <c r="O27" s="37"/>
      <c r="P27" s="37"/>
    </row>
    <row r="28" spans="2:16" s="4" customFormat="1" ht="16.5" hidden="1" customHeight="1" outlineLevel="1" thickBot="1">
      <c r="H28" s="37"/>
      <c r="I28" s="37"/>
      <c r="J28" s="37"/>
      <c r="K28" s="37"/>
      <c r="L28" s="37"/>
      <c r="M28" s="37"/>
      <c r="N28" s="37"/>
      <c r="O28" s="37"/>
      <c r="P28" s="37"/>
    </row>
    <row r="29" spans="2:16" s="4" customFormat="1" ht="16.5" hidden="1" customHeight="1" outlineLevel="1" thickTop="1">
      <c r="B29" s="37" t="s">
        <v>94</v>
      </c>
      <c r="C29" s="65"/>
      <c r="D29" s="37"/>
      <c r="E29" s="200" t="s">
        <v>24</v>
      </c>
      <c r="F29" s="201"/>
      <c r="G29" s="202"/>
      <c r="H29" s="37"/>
      <c r="I29" s="37"/>
      <c r="J29" s="37"/>
      <c r="K29" s="37"/>
      <c r="L29" s="37"/>
      <c r="M29" s="37"/>
      <c r="N29" s="37"/>
      <c r="O29" s="37"/>
      <c r="P29" s="37"/>
    </row>
    <row r="30" spans="2:16" s="4" customFormat="1" ht="16.5" hidden="1" customHeight="1" outlineLevel="1">
      <c r="B30" s="37" t="s">
        <v>17</v>
      </c>
      <c r="C30" s="65"/>
      <c r="D30" s="37"/>
      <c r="E30" s="203" t="s">
        <v>28</v>
      </c>
      <c r="F30" s="197">
        <f>IF(C35&gt;0,D38/C35,0)</f>
        <v>0</v>
      </c>
      <c r="G30" s="207" t="s">
        <v>29</v>
      </c>
    </row>
    <row r="31" spans="2:16" s="4" customFormat="1" ht="16.5" hidden="1" customHeight="1" outlineLevel="1" thickBot="1">
      <c r="D31" s="37"/>
      <c r="E31" s="208" t="s">
        <v>30</v>
      </c>
      <c r="F31" s="198">
        <f>IF(C35&gt;0,E23/C35,0)</f>
        <v>0</v>
      </c>
      <c r="G31" s="210" t="s">
        <v>31</v>
      </c>
    </row>
    <row r="32" spans="2:16" s="4" customFormat="1" ht="16.5" customHeight="1" collapsed="1" thickTop="1">
      <c r="B32" s="37"/>
      <c r="C32" s="37"/>
      <c r="D32" s="37"/>
      <c r="E32" s="37"/>
      <c r="F32" s="37"/>
      <c r="G32" s="37"/>
    </row>
    <row r="33" spans="2:16" s="4" customFormat="1" ht="16.5" customHeight="1"/>
    <row r="34" spans="2:16" s="4" customFormat="1" ht="7.5" customHeight="1">
      <c r="D34" s="194"/>
      <c r="E34" s="194"/>
      <c r="F34" s="37"/>
      <c r="G34" s="37"/>
      <c r="H34" s="37"/>
      <c r="I34" s="37"/>
      <c r="J34" s="37"/>
      <c r="K34" s="37"/>
      <c r="L34" s="37"/>
      <c r="M34" s="37"/>
      <c r="N34" s="37"/>
      <c r="O34" s="37"/>
      <c r="P34" s="37"/>
    </row>
    <row r="35" spans="2:16">
      <c r="B35" s="37" t="s">
        <v>18</v>
      </c>
      <c r="C35" s="299">
        <f>'System Information'!D14</f>
        <v>0</v>
      </c>
      <c r="D35" s="110" t="s">
        <v>389</v>
      </c>
      <c r="H35" s="37"/>
      <c r="I35" s="37"/>
      <c r="J35" s="37"/>
      <c r="K35" s="37"/>
      <c r="L35" s="37"/>
      <c r="M35" s="37"/>
      <c r="N35" s="37"/>
      <c r="O35" s="37"/>
      <c r="P35" s="37"/>
    </row>
    <row r="36" spans="2:16">
      <c r="B36" s="37" t="s">
        <v>19</v>
      </c>
      <c r="C36" s="349">
        <f>IFERROR(MIN(RES_Solar_rebate_max/RES_Solar_rebate_perWatt,(C35*1000)),"")</f>
        <v>0</v>
      </c>
      <c r="D36" s="37" t="s">
        <v>21</v>
      </c>
      <c r="E36" s="37" t="s">
        <v>461</v>
      </c>
      <c r="F36" s="350">
        <f>RES_Solar_rebate_max/RES_Solar_rebate_perWatt</f>
        <v>4000</v>
      </c>
      <c r="G36" s="110" t="s">
        <v>462</v>
      </c>
      <c r="H36" s="350">
        <f>J76/J75</f>
        <v>100000</v>
      </c>
      <c r="I36" s="110" t="s">
        <v>463</v>
      </c>
      <c r="J36" s="37"/>
      <c r="K36" s="37"/>
      <c r="L36" s="37"/>
      <c r="M36" s="37"/>
      <c r="N36" s="37"/>
      <c r="O36" s="37"/>
      <c r="P36" s="37"/>
    </row>
    <row r="37" spans="2:16">
      <c r="B37" s="110"/>
      <c r="C37" s="71"/>
      <c r="H37" s="37"/>
      <c r="I37" s="37"/>
      <c r="J37" s="37"/>
      <c r="K37" s="37"/>
      <c r="L37" s="37"/>
      <c r="M37" s="37"/>
      <c r="N37" s="37"/>
      <c r="O37" s="37"/>
      <c r="P37" s="37"/>
    </row>
    <row r="38" spans="2:16">
      <c r="C38" s="177" t="s">
        <v>22</v>
      </c>
      <c r="D38" s="318">
        <f>'System Information'!H23</f>
        <v>0</v>
      </c>
      <c r="E38" s="110" t="s">
        <v>388</v>
      </c>
      <c r="H38" s="37"/>
      <c r="I38" s="37"/>
      <c r="J38" s="37"/>
      <c r="K38" s="37"/>
      <c r="L38" s="37"/>
      <c r="M38" s="37"/>
      <c r="N38" s="37"/>
      <c r="O38" s="37"/>
      <c r="P38" s="37"/>
    </row>
    <row r="39" spans="2:16">
      <c r="C39" s="297" t="s">
        <v>394</v>
      </c>
      <c r="D39" s="319" t="str">
        <f>IFERROR((ROUND(D38/('System Information'!D14*F39),2)),"")</f>
        <v/>
      </c>
      <c r="E39" s="297" t="s">
        <v>417</v>
      </c>
      <c r="F39" s="37">
        <v>1534</v>
      </c>
      <c r="G39" s="110" t="s">
        <v>416</v>
      </c>
      <c r="H39" s="37"/>
      <c r="I39" s="110"/>
      <c r="J39" s="37"/>
      <c r="K39" s="37"/>
      <c r="L39" s="37"/>
      <c r="M39" s="37"/>
      <c r="N39" s="37"/>
      <c r="O39" s="37"/>
      <c r="P39" s="37"/>
    </row>
    <row r="40" spans="2:16">
      <c r="C40" s="297" t="s">
        <v>401</v>
      </c>
      <c r="D40" s="352" t="str">
        <f>IFERROR(ROUND(MIN(1,1 -( 0.9 - $D$39) / 0.9),2),"")</f>
        <v/>
      </c>
      <c r="H40" s="37"/>
      <c r="I40" s="37"/>
      <c r="J40" s="37"/>
      <c r="K40" s="37"/>
      <c r="L40" s="37"/>
      <c r="M40" s="37"/>
      <c r="N40" s="37"/>
      <c r="O40" s="37"/>
      <c r="P40" s="37"/>
    </row>
    <row r="41" spans="2:16" s="110" customFormat="1">
      <c r="C41" s="345" t="s">
        <v>453</v>
      </c>
      <c r="D41" s="353">
        <f>IF(RES_eligibility=TRUE,MIN(IFERROR(ROUND($C$35*1000*$D$75*D$40,0),""),$D$76),0)</f>
        <v>0</v>
      </c>
      <c r="F41" s="297" t="s">
        <v>454</v>
      </c>
      <c r="G41" s="354" t="b" cm="1">
        <f t="array" ref="G41">AND(LEFT(Property_Type,1)="R",Solar_Rebate_requested="Yes",Ownership_model="Owned")</f>
        <v>0</v>
      </c>
      <c r="H41" s="355"/>
    </row>
    <row r="42" spans="2:16" s="110" customFormat="1">
      <c r="C42" s="345" t="s">
        <v>460</v>
      </c>
      <c r="D42" s="353">
        <f>IF(COMM_eligibility=TRUE,IFERROR(ROUND((MIN(H36,(C35*1000)))*$J$75,0),""),0)</f>
        <v>0</v>
      </c>
      <c r="F42" s="297" t="s">
        <v>464</v>
      </c>
      <c r="G42" s="354" t="b">
        <f>AND((Prop_Type="COMM"),Solar_Rebate_requested="Yes",Ownership_model="Owned")</f>
        <v>0</v>
      </c>
      <c r="H42" s="355"/>
    </row>
    <row r="43" spans="2:16" ht="26.25" customHeight="1">
      <c r="C43" s="215" t="s">
        <v>418</v>
      </c>
      <c r="D43" s="351" t="str">
        <f>IFERROR(IF(Prop_Type="RSF",D41,IF(Prop_Type="RMF","TBD",IF(Prop_Type="COMM",D42,""))),"")</f>
        <v/>
      </c>
      <c r="E43" s="37" t="s">
        <v>10</v>
      </c>
      <c r="H43" s="37"/>
      <c r="I43" s="37"/>
      <c r="J43" s="37"/>
      <c r="K43" s="37"/>
      <c r="L43" s="37"/>
      <c r="M43" s="37"/>
      <c r="N43" s="37"/>
      <c r="O43" s="37"/>
      <c r="P43" s="37"/>
    </row>
    <row r="44" spans="2:16" ht="13.5" thickBot="1">
      <c r="C44" s="215"/>
      <c r="H44" s="37"/>
      <c r="I44" s="37"/>
      <c r="J44" s="37"/>
      <c r="K44" s="37"/>
      <c r="L44" s="37"/>
      <c r="M44" s="37"/>
      <c r="N44" s="37"/>
      <c r="O44" s="37"/>
      <c r="P44" s="37"/>
    </row>
    <row r="45" spans="2:16" ht="14.25" thickTop="1" thickBot="1">
      <c r="B45" s="200" t="s">
        <v>24</v>
      </c>
      <c r="C45" s="201"/>
      <c r="D45" s="201"/>
      <c r="E45" s="201"/>
      <c r="F45" s="201"/>
      <c r="G45" s="202"/>
      <c r="H45" s="37"/>
      <c r="I45" s="37"/>
      <c r="J45" s="37"/>
      <c r="K45" s="37"/>
      <c r="L45" s="37"/>
      <c r="M45" s="37"/>
      <c r="N45" s="37"/>
      <c r="O45" s="37"/>
      <c r="P45" s="37"/>
    </row>
    <row r="46" spans="2:16" ht="13.5" thickTop="1">
      <c r="B46" s="249" t="s">
        <v>363</v>
      </c>
      <c r="C46" s="216"/>
      <c r="D46" s="216"/>
      <c r="E46" s="216"/>
      <c r="F46" s="216"/>
      <c r="G46" s="217"/>
      <c r="H46" s="37"/>
      <c r="I46" s="37"/>
      <c r="J46" s="37"/>
      <c r="K46" s="37"/>
      <c r="L46" s="37"/>
      <c r="M46" s="37"/>
      <c r="N46" s="37"/>
      <c r="O46" s="37"/>
      <c r="P46" s="37"/>
    </row>
    <row r="47" spans="2:16" ht="13.5" thickBot="1">
      <c r="B47" s="203" t="s">
        <v>32</v>
      </c>
      <c r="C47" s="72"/>
      <c r="D47" s="206" t="s">
        <v>25</v>
      </c>
      <c r="E47" s="72"/>
      <c r="F47" s="276"/>
      <c r="G47" s="207"/>
      <c r="H47" s="37"/>
      <c r="I47" s="37"/>
      <c r="J47" s="37"/>
      <c r="K47" s="37"/>
      <c r="L47" s="37"/>
      <c r="M47" s="37"/>
      <c r="N47" s="37"/>
      <c r="O47" s="37"/>
      <c r="P47" s="37"/>
    </row>
    <row r="48" spans="2:16" ht="13.5" thickTop="1">
      <c r="B48" s="203"/>
      <c r="C48" s="206"/>
      <c r="D48" s="204"/>
      <c r="E48" s="204"/>
      <c r="F48" s="204"/>
      <c r="G48" s="207"/>
      <c r="H48" s="37"/>
      <c r="I48" s="37"/>
      <c r="J48" s="37"/>
      <c r="K48" s="37"/>
      <c r="L48" s="37"/>
      <c r="M48" s="37"/>
      <c r="N48" s="37"/>
      <c r="O48" s="37"/>
      <c r="P48" s="37"/>
    </row>
    <row r="49" spans="2:16" ht="13.5" thickBot="1">
      <c r="B49" s="203" t="s">
        <v>6</v>
      </c>
      <c r="C49" s="250" t="s">
        <v>127</v>
      </c>
      <c r="D49" s="69" t="s">
        <v>46</v>
      </c>
      <c r="E49" s="204"/>
      <c r="F49" s="204"/>
      <c r="G49" s="207"/>
      <c r="H49" s="37"/>
      <c r="I49" s="37"/>
      <c r="J49" s="37"/>
      <c r="K49" s="37"/>
      <c r="L49" s="37"/>
      <c r="M49" s="37"/>
      <c r="N49" s="37"/>
      <c r="O49" s="37"/>
      <c r="P49" s="37"/>
    </row>
    <row r="50" spans="2:16" ht="14.25" thickTop="1" thickBot="1">
      <c r="B50" s="203"/>
      <c r="C50" s="204"/>
      <c r="D50" s="204"/>
      <c r="E50" s="204"/>
      <c r="F50" s="204"/>
      <c r="G50" s="207"/>
      <c r="H50" s="37"/>
      <c r="I50" s="37"/>
      <c r="J50" s="37"/>
      <c r="K50" s="37"/>
      <c r="L50" s="37"/>
      <c r="M50" s="37"/>
      <c r="N50" s="37"/>
      <c r="O50" s="37"/>
      <c r="P50" s="37"/>
    </row>
    <row r="51" spans="2:16" ht="13.5" thickBot="1">
      <c r="B51" s="203" t="s">
        <v>33</v>
      </c>
      <c r="C51" s="214">
        <f>Rebate_Recipient</f>
        <v>0</v>
      </c>
      <c r="D51" s="204"/>
      <c r="E51" s="204" t="s">
        <v>20</v>
      </c>
      <c r="F51" s="279" t="str">
        <f>+D43</f>
        <v/>
      </c>
      <c r="G51" s="207" t="s">
        <v>10</v>
      </c>
      <c r="H51" s="37"/>
      <c r="I51" s="37"/>
      <c r="J51" s="37"/>
      <c r="K51" s="37"/>
      <c r="L51" s="37"/>
      <c r="M51" s="37"/>
      <c r="N51" s="37"/>
      <c r="O51" s="37"/>
      <c r="P51" s="37"/>
    </row>
    <row r="52" spans="2:16">
      <c r="B52" s="218" t="s">
        <v>294</v>
      </c>
      <c r="C52" s="199" t="b">
        <f>IF($C51=B$70,CustomerName,IF($C51=B$71,'Contact Information'!C$18,IF($C51=$B$72,'Signature Page'!E$50)))</f>
        <v>0</v>
      </c>
      <c r="D52" s="204"/>
      <c r="E52" s="204"/>
      <c r="F52" s="204"/>
      <c r="G52" s="207"/>
      <c r="H52" s="37"/>
      <c r="I52" s="37"/>
      <c r="J52" s="37"/>
      <c r="K52" s="37"/>
      <c r="L52" s="37"/>
      <c r="M52" s="37"/>
      <c r="N52" s="37"/>
      <c r="O52" s="37"/>
      <c r="P52" s="37"/>
    </row>
    <row r="53" spans="2:16">
      <c r="B53" s="203" t="s">
        <v>34</v>
      </c>
      <c r="C53" s="199" t="b">
        <f>IF($C51=B$70,TRIM(_xlfn.CONCAT('Contact Information'!$C$12," ",'Contact Information'!$D$12," ",'Contact Information'!$E$12," ",'Contact Information'!$F$12," ",'Contact Information'!$G$12," ",'Contact Information'!$H$12," ",'Contact Information'!$I$12)),IF($C51=B$71,'Contact Information'!$C$19,IF($C51=B$72,'Signature Page'!$E$51)))</f>
        <v>0</v>
      </c>
      <c r="D53" s="204"/>
      <c r="E53" s="204"/>
      <c r="F53" s="204"/>
      <c r="G53" s="207"/>
      <c r="H53" s="37"/>
      <c r="I53" s="37"/>
      <c r="J53" s="37"/>
      <c r="K53" s="37"/>
      <c r="L53" s="37"/>
      <c r="M53" s="37"/>
      <c r="N53" s="37"/>
      <c r="O53" s="37"/>
      <c r="P53" s="37"/>
    </row>
    <row r="54" spans="2:16" ht="13.5" thickBot="1">
      <c r="B54" s="203"/>
      <c r="C54" s="447" t="b">
        <f>IF($C51=B$70,TRIM(_xlfn.CONCAT('Contact Information'!$C$13,", ",'Contact Information'!$F$13," ",'Contact Information'!$G$13)),IF($C51=B$71,TRIM(_xlfn.CONCAT('Contact Information'!$C$20,", ",'Contact Information'!$F$20," ",'Contact Information'!$G$20)),IF($C51=B$72,TRIM(_xlfn.CONCAT('Signature Page'!$E$52,", ",'Signature Page'!$H$52," ",'Signature Page'!$I$52)))))</f>
        <v>0</v>
      </c>
      <c r="D54" s="204"/>
      <c r="E54" s="204"/>
      <c r="F54" s="204"/>
      <c r="G54" s="207"/>
      <c r="H54" s="37"/>
      <c r="I54" s="37"/>
      <c r="J54" s="37"/>
      <c r="K54" s="37"/>
      <c r="L54" s="37"/>
      <c r="M54" s="37"/>
      <c r="N54" s="37"/>
      <c r="O54" s="37"/>
      <c r="P54" s="37"/>
    </row>
    <row r="55" spans="2:16">
      <c r="B55" s="218" t="s">
        <v>489</v>
      </c>
      <c r="C55" s="204" t="str">
        <f>IF($C51=B$72,TRIM(_xlfn.CONCAT('Signature Page'!$E$53)),"")</f>
        <v/>
      </c>
      <c r="D55" s="204"/>
      <c r="E55" s="204"/>
      <c r="F55" s="204"/>
      <c r="G55" s="207"/>
      <c r="H55" s="37"/>
      <c r="I55" s="37"/>
      <c r="J55" s="37"/>
      <c r="K55" s="37"/>
      <c r="L55" s="37"/>
      <c r="M55" s="37"/>
      <c r="N55" s="37"/>
      <c r="O55" s="37"/>
      <c r="P55" s="37"/>
    </row>
    <row r="56" spans="2:16" ht="13.5" thickBot="1">
      <c r="B56" s="203"/>
      <c r="C56" s="204"/>
      <c r="D56" s="204"/>
      <c r="E56" s="204"/>
      <c r="F56" s="204"/>
      <c r="G56" s="207"/>
      <c r="H56" s="37"/>
      <c r="I56" s="37"/>
      <c r="J56" s="37"/>
      <c r="K56" s="37"/>
      <c r="L56" s="37"/>
      <c r="M56" s="37"/>
      <c r="N56" s="37"/>
      <c r="O56" s="37"/>
      <c r="P56" s="37"/>
    </row>
    <row r="57" spans="2:16" ht="13.5" thickTop="1">
      <c r="B57" s="259" t="s">
        <v>364</v>
      </c>
      <c r="C57" s="260"/>
      <c r="D57" s="260"/>
      <c r="E57" s="260"/>
      <c r="F57" s="260"/>
      <c r="G57" s="261"/>
      <c r="H57" s="37"/>
      <c r="I57" s="37"/>
      <c r="J57" s="37"/>
      <c r="K57" s="37"/>
      <c r="L57" s="37"/>
      <c r="M57" s="37"/>
      <c r="N57" s="37"/>
      <c r="O57" s="37"/>
      <c r="P57" s="37"/>
    </row>
    <row r="58" spans="2:16" ht="13.5" thickBot="1">
      <c r="B58" s="262" t="s">
        <v>32</v>
      </c>
      <c r="C58" s="263"/>
      <c r="D58" s="264" t="s">
        <v>25</v>
      </c>
      <c r="E58" s="263"/>
      <c r="F58" s="277"/>
      <c r="G58" s="265"/>
      <c r="H58" s="37"/>
      <c r="I58" s="37"/>
      <c r="J58" s="37"/>
      <c r="K58" s="37"/>
      <c r="L58" s="37"/>
      <c r="M58" s="37"/>
      <c r="N58" s="37"/>
      <c r="O58" s="37"/>
      <c r="P58" s="37"/>
    </row>
    <row r="59" spans="2:16" ht="13.5" thickTop="1">
      <c r="B59" s="262"/>
      <c r="C59" s="264"/>
      <c r="D59" s="266"/>
      <c r="E59" s="266"/>
      <c r="F59" s="266"/>
      <c r="G59" s="265"/>
      <c r="H59" s="37"/>
      <c r="I59" s="37"/>
      <c r="J59" s="37"/>
      <c r="K59" s="37"/>
      <c r="L59" s="37"/>
      <c r="M59" s="37"/>
      <c r="N59" s="37"/>
      <c r="O59" s="37"/>
      <c r="P59" s="37"/>
    </row>
    <row r="60" spans="2:16" ht="13.5" thickBot="1">
      <c r="B60" s="262" t="s">
        <v>6</v>
      </c>
      <c r="C60" s="267" t="s">
        <v>470</v>
      </c>
      <c r="D60" s="268"/>
      <c r="E60" s="266"/>
      <c r="F60" s="266"/>
      <c r="G60" s="265"/>
      <c r="H60" s="37"/>
      <c r="I60" s="37"/>
      <c r="J60" s="37"/>
      <c r="K60" s="37"/>
      <c r="L60" s="37"/>
      <c r="M60" s="37"/>
      <c r="N60" s="37"/>
      <c r="O60" s="37"/>
      <c r="P60" s="37"/>
    </row>
    <row r="61" spans="2:16" ht="14.25" thickTop="1" thickBot="1">
      <c r="B61" s="262"/>
      <c r="C61" s="266"/>
      <c r="D61" s="266"/>
      <c r="E61" s="266"/>
      <c r="F61" s="266"/>
      <c r="G61" s="265"/>
      <c r="H61" s="37"/>
      <c r="I61" s="37"/>
      <c r="J61" s="37"/>
      <c r="K61" s="37"/>
      <c r="L61" s="37"/>
      <c r="M61" s="37"/>
      <c r="N61" s="37"/>
      <c r="O61" s="37"/>
      <c r="P61" s="37"/>
    </row>
    <row r="62" spans="2:16" ht="13.5" thickBot="1">
      <c r="B62" s="262" t="s">
        <v>33</v>
      </c>
      <c r="C62" s="269">
        <f>Battery_incentive_payee</f>
        <v>0</v>
      </c>
      <c r="D62" s="266"/>
      <c r="E62" s="356" t="s">
        <v>467</v>
      </c>
      <c r="F62" s="278">
        <f>+'System Information'!D48</f>
        <v>0</v>
      </c>
      <c r="G62" s="265" t="s">
        <v>10</v>
      </c>
      <c r="H62" s="37"/>
      <c r="I62" s="37"/>
      <c r="J62" s="37"/>
      <c r="K62" s="37"/>
      <c r="L62" s="37"/>
      <c r="M62" s="37"/>
      <c r="N62" s="37"/>
      <c r="O62" s="37"/>
      <c r="P62" s="37"/>
    </row>
    <row r="63" spans="2:16">
      <c r="B63" s="270" t="s">
        <v>294</v>
      </c>
      <c r="C63" s="271" t="b">
        <f>IF($C62=B$70,CustomerName,IF($C62=B$71,'Contact Information'!C$18,IF($C62=$B$72,'Signature Page'!E$73)))</f>
        <v>0</v>
      </c>
      <c r="D63" s="266"/>
      <c r="E63" s="266"/>
      <c r="F63" s="266"/>
      <c r="G63" s="265"/>
      <c r="H63" s="37"/>
      <c r="I63" s="37"/>
      <c r="J63" s="37"/>
      <c r="K63" s="37"/>
      <c r="L63" s="37"/>
      <c r="M63" s="37"/>
      <c r="N63" s="37"/>
      <c r="O63" s="37"/>
      <c r="P63" s="37"/>
    </row>
    <row r="64" spans="2:16">
      <c r="B64" s="262" t="s">
        <v>34</v>
      </c>
      <c r="C64" s="271" t="b">
        <f>IF($C62=B$70,TRIM(_xlfn.CONCAT('Contact Information'!$C$12," ",'Contact Information'!$D$12," ",'Contact Information'!$E$12," ",'Contact Information'!$F$12," ",'Contact Information'!$G$12," ",'Contact Information'!$H$12," ",'Contact Information'!$I$12)),IF($C62=B$71,'Contact Information'!$C$19,IF($C62=B$72,'Signature Page'!$E$74)))</f>
        <v>0</v>
      </c>
      <c r="D64" s="266"/>
      <c r="E64" s="266"/>
      <c r="F64" s="266"/>
      <c r="G64" s="265"/>
      <c r="H64" s="37"/>
      <c r="I64" s="37"/>
      <c r="J64" s="37"/>
      <c r="K64" s="37"/>
      <c r="L64" s="37"/>
      <c r="M64" s="37"/>
      <c r="N64" s="37"/>
      <c r="O64" s="37"/>
      <c r="P64" s="37"/>
    </row>
    <row r="65" spans="2:16" ht="13.5" thickBot="1">
      <c r="B65" s="262"/>
      <c r="C65" s="272" t="b">
        <f>IF($C62=B$70,TRIM(_xlfn.CONCAT('Contact Information'!$C$13,", ",'Contact Information'!$F$13," ",'Contact Information'!$G$13)),IF($C62=B$71,TRIM(_xlfn.CONCAT('Contact Information'!$C$20,", ",'Contact Information'!$F$20," ",'Contact Information'!$G$20)),IF($C62=B$72,TRIM(_xlfn.CONCAT('Signature Page'!$E$75,", ",'Signature Page'!$H$75," ",'Signature Page'!$I$75)))))</f>
        <v>0</v>
      </c>
      <c r="D65" s="266"/>
      <c r="E65" s="266"/>
      <c r="F65" s="266"/>
      <c r="G65" s="265"/>
      <c r="H65" s="37"/>
      <c r="I65" s="37"/>
      <c r="J65" s="37"/>
      <c r="K65" s="37"/>
      <c r="L65" s="37"/>
      <c r="M65" s="37"/>
      <c r="N65" s="37"/>
      <c r="O65" s="37"/>
      <c r="P65" s="37"/>
    </row>
    <row r="66" spans="2:16">
      <c r="B66" s="262"/>
      <c r="C66" s="266" t="str">
        <f>IF($C62=B$72,'Signature Page'!E76,"")</f>
        <v/>
      </c>
      <c r="D66" s="266"/>
      <c r="E66" s="266"/>
      <c r="F66" s="266"/>
      <c r="G66" s="265"/>
      <c r="H66" s="37"/>
      <c r="I66" s="37"/>
      <c r="J66" s="37"/>
      <c r="K66" s="37"/>
      <c r="L66" s="37"/>
      <c r="M66" s="37"/>
      <c r="N66" s="37"/>
      <c r="O66" s="37"/>
      <c r="P66" s="37"/>
    </row>
    <row r="67" spans="2:16" ht="13.5" thickBot="1">
      <c r="B67" s="273"/>
      <c r="C67" s="274"/>
      <c r="D67" s="274"/>
      <c r="E67" s="274"/>
      <c r="F67" s="274"/>
      <c r="G67" s="275"/>
      <c r="H67" s="37"/>
      <c r="I67" s="37"/>
      <c r="J67" s="37"/>
      <c r="K67" s="37"/>
      <c r="L67" s="37"/>
      <c r="M67" s="37"/>
      <c r="N67" s="37"/>
      <c r="O67" s="37"/>
      <c r="P67" s="37"/>
    </row>
    <row r="68" spans="2:16" ht="13.5" hidden="1" outlineLevel="1" thickTop="1">
      <c r="H68" s="37"/>
      <c r="I68" s="37"/>
      <c r="J68" s="37"/>
      <c r="K68" s="37"/>
      <c r="L68" s="37"/>
      <c r="M68" s="37"/>
      <c r="N68" s="37"/>
      <c r="O68" s="37"/>
      <c r="P68" s="37"/>
    </row>
    <row r="69" spans="2:16" hidden="1" outlineLevel="1">
      <c r="B69" s="51" t="s">
        <v>295</v>
      </c>
      <c r="C69" s="51" t="s">
        <v>303</v>
      </c>
      <c r="D69" s="51" t="s">
        <v>357</v>
      </c>
      <c r="E69" s="51" t="s">
        <v>443</v>
      </c>
      <c r="G69" s="51" t="s">
        <v>455</v>
      </c>
      <c r="H69" s="348" t="str">
        <f>IFERROR(VLOOKUP(Property_Type,'Admin Staff only'!E70:G73,3,0),"")</f>
        <v/>
      </c>
      <c r="I69" s="37"/>
      <c r="J69" s="37"/>
      <c r="K69" s="37"/>
      <c r="L69" s="37"/>
      <c r="M69" s="37"/>
      <c r="N69" s="37"/>
      <c r="O69" s="37"/>
      <c r="P69" s="37"/>
    </row>
    <row r="70" spans="2:16" hidden="1" outlineLevel="1">
      <c r="B70" s="110" t="s">
        <v>296</v>
      </c>
      <c r="C70" s="37" t="s">
        <v>300</v>
      </c>
      <c r="D70" s="110" t="s">
        <v>358</v>
      </c>
      <c r="E70" s="221" t="s">
        <v>9</v>
      </c>
      <c r="G70" s="37" t="s">
        <v>456</v>
      </c>
      <c r="H70" s="37"/>
      <c r="I70" s="37"/>
      <c r="J70" s="37"/>
      <c r="K70" s="37"/>
      <c r="L70" s="37"/>
      <c r="M70" s="37"/>
      <c r="N70" s="37"/>
      <c r="O70" s="37"/>
      <c r="P70" s="37"/>
    </row>
    <row r="71" spans="2:16" hidden="1" outlineLevel="1">
      <c r="B71" s="110" t="s">
        <v>305</v>
      </c>
      <c r="C71" s="37" t="s">
        <v>301</v>
      </c>
      <c r="D71" s="110" t="s">
        <v>359</v>
      </c>
      <c r="E71" s="110" t="s">
        <v>444</v>
      </c>
      <c r="G71" s="37" t="s">
        <v>457</v>
      </c>
      <c r="H71" s="37"/>
      <c r="I71" s="37"/>
      <c r="J71" s="37"/>
      <c r="K71" s="37"/>
      <c r="L71" s="37"/>
      <c r="M71" s="37"/>
      <c r="N71" s="37"/>
      <c r="O71" s="37"/>
      <c r="P71" s="37"/>
    </row>
    <row r="72" spans="2:16" hidden="1" outlineLevel="1">
      <c r="B72" s="110" t="s">
        <v>297</v>
      </c>
      <c r="C72" s="37" t="s">
        <v>302</v>
      </c>
      <c r="E72" s="110" t="s">
        <v>445</v>
      </c>
      <c r="G72" s="346" t="s">
        <v>458</v>
      </c>
      <c r="H72" s="37"/>
      <c r="I72" s="37"/>
      <c r="J72" s="37"/>
      <c r="K72" s="37"/>
      <c r="L72" s="37"/>
      <c r="M72" s="37"/>
      <c r="N72" s="37"/>
      <c r="O72" s="37"/>
      <c r="P72" s="37"/>
    </row>
    <row r="73" spans="2:16" hidden="1" outlineLevel="1">
      <c r="H73" s="37"/>
      <c r="I73" s="37"/>
      <c r="J73" s="37"/>
      <c r="K73" s="37"/>
      <c r="L73" s="37"/>
      <c r="M73" s="37"/>
      <c r="N73" s="37"/>
      <c r="O73" s="37"/>
      <c r="P73" s="37"/>
    </row>
    <row r="74" spans="2:16" hidden="1" outlineLevel="1">
      <c r="B74" s="221" t="s">
        <v>309</v>
      </c>
      <c r="D74" s="251" t="s">
        <v>390</v>
      </c>
      <c r="E74" s="252"/>
      <c r="F74" s="252"/>
      <c r="G74" s="252"/>
      <c r="H74" s="253"/>
      <c r="I74" s="37"/>
      <c r="J74" s="251" t="s">
        <v>459</v>
      </c>
      <c r="K74" s="252"/>
      <c r="L74" s="252"/>
      <c r="M74" s="252"/>
      <c r="N74" s="252"/>
      <c r="O74" s="253"/>
      <c r="P74" s="37"/>
    </row>
    <row r="75" spans="2:16" s="51" customFormat="1" hidden="1" outlineLevel="1">
      <c r="B75" s="51" t="s">
        <v>243</v>
      </c>
      <c r="C75" s="51" t="s">
        <v>239</v>
      </c>
      <c r="D75" s="325">
        <f>IF($C$10="",0,IF($C$10&lt;$E$80,0,IF($C$10&lt;$F$81,$F82,IF($C$10&lt;$G$81,G82,IF($C$10&lt;$H81,H82,0)))))</f>
        <v>0.25</v>
      </c>
      <c r="E75" s="52" t="s">
        <v>391</v>
      </c>
      <c r="F75" s="52" t="s">
        <v>392</v>
      </c>
      <c r="G75" s="52"/>
      <c r="H75" s="254"/>
      <c r="I75" s="37"/>
      <c r="J75" s="325">
        <v>0.5</v>
      </c>
      <c r="K75" s="52" t="s">
        <v>391</v>
      </c>
      <c r="L75" s="52" t="s">
        <v>392</v>
      </c>
      <c r="M75" s="52"/>
      <c r="N75" s="52"/>
      <c r="O75" s="254"/>
      <c r="P75" s="37"/>
    </row>
    <row r="76" spans="2:16" hidden="1" outlineLevel="1">
      <c r="B76" s="222" t="s">
        <v>334</v>
      </c>
      <c r="C76" s="222" t="s">
        <v>310</v>
      </c>
      <c r="D76" s="325">
        <f>IF($C$10="",$F83,IF($C$10&lt;$F$81,$F83,IF($C$10&lt;$G$81,G83,H83)))</f>
        <v>1000</v>
      </c>
      <c r="E76" s="120" t="s">
        <v>395</v>
      </c>
      <c r="F76" s="52" t="s">
        <v>393</v>
      </c>
      <c r="G76" s="52"/>
      <c r="H76" s="254"/>
      <c r="I76" s="37"/>
      <c r="J76" s="325">
        <v>50000</v>
      </c>
      <c r="K76" s="120" t="s">
        <v>395</v>
      </c>
      <c r="L76" s="52" t="s">
        <v>393</v>
      </c>
      <c r="M76" s="52"/>
      <c r="N76" s="52"/>
      <c r="O76" s="254"/>
      <c r="P76" s="37"/>
    </row>
    <row r="77" spans="2:16" hidden="1" outlineLevel="1">
      <c r="B77" s="222" t="s">
        <v>335</v>
      </c>
      <c r="C77" s="222" t="s">
        <v>311</v>
      </c>
      <c r="D77" s="325">
        <f>IFERROR(ROUND(0.9*RES_Solar_rebate_max/RES_Solar_rebate_perWatt*$F$39/1000,0),"")</f>
        <v>5522</v>
      </c>
      <c r="E77" s="120" t="s">
        <v>232</v>
      </c>
      <c r="F77" s="120" t="s">
        <v>400</v>
      </c>
      <c r="G77" s="52"/>
      <c r="H77" s="254"/>
      <c r="I77" s="37"/>
      <c r="J77" s="325">
        <f>ROUND(0.9*J76/J75*$F$39/1000,0)</f>
        <v>138060</v>
      </c>
      <c r="K77" s="120" t="s">
        <v>232</v>
      </c>
      <c r="L77" s="120" t="s">
        <v>400</v>
      </c>
      <c r="M77" s="52"/>
      <c r="N77" s="52"/>
      <c r="O77" s="254"/>
      <c r="P77" s="37"/>
    </row>
    <row r="78" spans="2:16" hidden="1" outlineLevel="1">
      <c r="B78" s="222" t="s">
        <v>336</v>
      </c>
      <c r="C78" s="222" t="s">
        <v>312</v>
      </c>
      <c r="D78" s="325"/>
      <c r="E78" s="52"/>
      <c r="F78" s="52"/>
      <c r="G78" s="52"/>
      <c r="H78" s="254"/>
      <c r="I78" s="37"/>
      <c r="J78" s="325"/>
      <c r="K78" s="52"/>
      <c r="L78" s="52"/>
      <c r="M78" s="52"/>
      <c r="N78" s="52"/>
      <c r="O78" s="254"/>
      <c r="P78" s="37"/>
    </row>
    <row r="79" spans="2:16" hidden="1" outlineLevel="1">
      <c r="B79" s="222" t="s">
        <v>337</v>
      </c>
      <c r="C79" s="222" t="s">
        <v>313</v>
      </c>
      <c r="D79" s="325" t="s">
        <v>403</v>
      </c>
      <c r="E79" s="52"/>
      <c r="F79" s="52"/>
      <c r="G79" s="52"/>
      <c r="H79" s="254"/>
      <c r="I79" s="37"/>
      <c r="J79" s="325"/>
      <c r="K79" s="52"/>
      <c r="L79" s="52"/>
      <c r="M79" s="52"/>
      <c r="N79" s="52"/>
      <c r="O79" s="254"/>
      <c r="P79" s="37"/>
    </row>
    <row r="80" spans="2:16" hidden="1" outlineLevel="1">
      <c r="B80" s="222" t="s">
        <v>338</v>
      </c>
      <c r="C80" s="222" t="s">
        <v>314</v>
      </c>
      <c r="D80" s="325" t="s">
        <v>405</v>
      </c>
      <c r="E80" s="332">
        <v>44197</v>
      </c>
      <c r="F80" s="359">
        <f>E81+1</f>
        <v>44228</v>
      </c>
      <c r="G80" s="359">
        <f>F81+1</f>
        <v>44896</v>
      </c>
      <c r="H80" s="360"/>
      <c r="I80" s="37"/>
      <c r="J80" s="325"/>
      <c r="K80" s="52"/>
      <c r="L80" s="52"/>
      <c r="M80" s="52"/>
      <c r="N80" s="52"/>
      <c r="O80" s="254"/>
      <c r="P80" s="37"/>
    </row>
    <row r="81" spans="2:16" hidden="1" outlineLevel="1">
      <c r="B81" s="222" t="s">
        <v>339</v>
      </c>
      <c r="C81" s="222" t="s">
        <v>315</v>
      </c>
      <c r="D81" s="325" t="s">
        <v>404</v>
      </c>
      <c r="E81" s="332">
        <v>44227</v>
      </c>
      <c r="F81" s="361">
        <v>44895</v>
      </c>
      <c r="G81" s="361">
        <v>45260</v>
      </c>
      <c r="H81" s="360"/>
      <c r="I81" s="37"/>
      <c r="J81" s="325"/>
      <c r="K81" s="52"/>
      <c r="L81" s="52"/>
      <c r="M81" s="52"/>
      <c r="N81" s="52"/>
      <c r="O81" s="254"/>
      <c r="P81" s="37"/>
    </row>
    <row r="82" spans="2:16" hidden="1" outlineLevel="1">
      <c r="B82" s="222" t="s">
        <v>340</v>
      </c>
      <c r="C82" s="222" t="s">
        <v>316</v>
      </c>
      <c r="D82" s="325" t="s">
        <v>391</v>
      </c>
      <c r="E82" s="120">
        <v>0.5</v>
      </c>
      <c r="F82" s="52">
        <v>0.25</v>
      </c>
      <c r="G82" s="52">
        <v>0.15</v>
      </c>
      <c r="H82" s="254"/>
      <c r="I82" s="37"/>
      <c r="J82" s="325"/>
      <c r="K82" s="52"/>
      <c r="L82" s="52"/>
      <c r="M82" s="52"/>
      <c r="N82" s="52"/>
      <c r="O82" s="254"/>
      <c r="P82" s="37"/>
    </row>
    <row r="83" spans="2:16" hidden="1" outlineLevel="1">
      <c r="B83" s="222" t="s">
        <v>341</v>
      </c>
      <c r="C83" s="222" t="s">
        <v>317</v>
      </c>
      <c r="D83" s="326" t="s">
        <v>395</v>
      </c>
      <c r="E83" s="327">
        <v>1500</v>
      </c>
      <c r="F83" s="327">
        <v>1000</v>
      </c>
      <c r="G83" s="327">
        <v>750</v>
      </c>
      <c r="H83" s="328"/>
      <c r="I83" s="37"/>
      <c r="J83" s="347"/>
      <c r="K83" s="327"/>
      <c r="L83" s="327"/>
      <c r="M83" s="327"/>
      <c r="N83" s="327"/>
      <c r="O83" s="328"/>
      <c r="P83" s="37"/>
    </row>
    <row r="84" spans="2:16" hidden="1" outlineLevel="1">
      <c r="C84" s="222" t="s">
        <v>318</v>
      </c>
      <c r="H84" s="37"/>
      <c r="I84" s="37"/>
      <c r="J84" s="37"/>
      <c r="K84" s="37"/>
      <c r="L84" s="37"/>
      <c r="M84" s="37"/>
      <c r="N84" s="37"/>
      <c r="O84" s="37"/>
      <c r="P84" s="37"/>
    </row>
    <row r="85" spans="2:16" hidden="1" outlineLevel="1">
      <c r="C85" s="222" t="s">
        <v>319</v>
      </c>
      <c r="H85" s="37"/>
      <c r="I85" s="37"/>
      <c r="J85" s="37"/>
      <c r="K85" s="37"/>
      <c r="L85" s="37"/>
      <c r="M85" s="37"/>
      <c r="N85" s="37"/>
      <c r="O85" s="37"/>
      <c r="P85" s="37"/>
    </row>
    <row r="86" spans="2:16" hidden="1" outlineLevel="1">
      <c r="C86" s="222" t="s">
        <v>320</v>
      </c>
      <c r="D86" s="329" t="s">
        <v>361</v>
      </c>
      <c r="E86" s="252"/>
      <c r="F86" s="252"/>
      <c r="G86" s="252"/>
      <c r="H86" s="330"/>
      <c r="I86" s="37"/>
      <c r="J86" s="37"/>
      <c r="K86" s="37"/>
      <c r="L86" s="37"/>
      <c r="M86" s="37"/>
      <c r="N86" s="37"/>
      <c r="O86" s="37"/>
      <c r="P86" s="37"/>
    </row>
    <row r="87" spans="2:16" hidden="1" outlineLevel="1">
      <c r="C87" s="222" t="s">
        <v>321</v>
      </c>
      <c r="D87" s="325">
        <f>IF($C$10="",$F94,IF($C$10&lt;$F$81,$F94,IF($C$10&lt;$G$81,G94,H94)))</f>
        <v>100</v>
      </c>
      <c r="E87" s="120" t="s">
        <v>362</v>
      </c>
      <c r="F87" s="120" t="s">
        <v>366</v>
      </c>
      <c r="G87" s="52"/>
      <c r="H87" s="331"/>
      <c r="I87" s="37"/>
      <c r="J87" s="37"/>
      <c r="K87" s="37"/>
      <c r="L87" s="37"/>
      <c r="M87" s="37"/>
      <c r="N87" s="37"/>
      <c r="O87" s="37"/>
      <c r="P87" s="37"/>
    </row>
    <row r="88" spans="2:16" hidden="1" outlineLevel="1">
      <c r="C88" s="222" t="s">
        <v>322</v>
      </c>
      <c r="D88" s="325">
        <f>IF($C$10="",$F95,IF($C$10&lt;$F$81,$F95,IF($C$10&lt;$G$81,G95,H95)))</f>
        <v>1500</v>
      </c>
      <c r="E88" s="120" t="s">
        <v>368</v>
      </c>
      <c r="F88" s="120" t="s">
        <v>367</v>
      </c>
      <c r="G88" s="52"/>
      <c r="H88" s="331"/>
      <c r="I88" s="37"/>
      <c r="J88" s="37"/>
      <c r="K88" s="37"/>
      <c r="L88" s="37"/>
      <c r="M88" s="37"/>
      <c r="N88" s="37"/>
      <c r="O88" s="37"/>
      <c r="P88" s="37"/>
    </row>
    <row r="89" spans="2:16" hidden="1" outlineLevel="1">
      <c r="C89" s="222" t="s">
        <v>323</v>
      </c>
      <c r="D89" s="325"/>
      <c r="E89" s="52"/>
      <c r="F89" s="52"/>
      <c r="G89" s="52"/>
      <c r="H89" s="331"/>
      <c r="I89" s="37"/>
      <c r="J89" s="37"/>
      <c r="K89" s="37"/>
      <c r="L89" s="37"/>
      <c r="M89" s="37"/>
      <c r="N89" s="37"/>
      <c r="O89" s="37"/>
      <c r="P89" s="37"/>
    </row>
    <row r="90" spans="2:16" hidden="1" outlineLevel="1">
      <c r="C90" s="222" t="s">
        <v>324</v>
      </c>
      <c r="D90" s="325" t="s">
        <v>430</v>
      </c>
      <c r="E90" s="52"/>
      <c r="F90" s="52"/>
      <c r="G90" s="52"/>
      <c r="H90" s="254"/>
      <c r="I90" s="37"/>
      <c r="J90" s="37"/>
      <c r="K90" s="37"/>
      <c r="L90" s="37"/>
      <c r="M90" s="37"/>
      <c r="N90" s="37"/>
      <c r="O90" s="37"/>
      <c r="P90" s="37"/>
    </row>
    <row r="91" spans="2:16" hidden="1" outlineLevel="1">
      <c r="C91" s="222" t="s">
        <v>325</v>
      </c>
      <c r="D91" s="325"/>
      <c r="E91" s="52"/>
      <c r="F91" s="52"/>
      <c r="G91" s="52"/>
      <c r="H91" s="331"/>
      <c r="I91" s="37"/>
      <c r="J91" s="37"/>
      <c r="K91" s="37"/>
      <c r="L91" s="37"/>
      <c r="M91" s="37"/>
      <c r="N91" s="37"/>
      <c r="O91" s="37"/>
      <c r="P91" s="37"/>
    </row>
    <row r="92" spans="2:16" hidden="1" outlineLevel="1">
      <c r="C92" s="222" t="s">
        <v>326</v>
      </c>
      <c r="D92" s="325" t="s">
        <v>405</v>
      </c>
      <c r="E92" s="332">
        <v>44197</v>
      </c>
      <c r="F92" s="359">
        <f>E93+1</f>
        <v>44228</v>
      </c>
      <c r="G92" s="359">
        <f>F93+1</f>
        <v>44896</v>
      </c>
      <c r="H92" s="360"/>
      <c r="I92" s="37"/>
      <c r="J92" s="37"/>
      <c r="K92" s="37"/>
      <c r="L92" s="37"/>
      <c r="M92" s="37"/>
      <c r="N92" s="37"/>
      <c r="O92" s="37"/>
      <c r="P92" s="37"/>
    </row>
    <row r="93" spans="2:16" hidden="1" outlineLevel="1">
      <c r="C93" s="222" t="s">
        <v>327</v>
      </c>
      <c r="D93" s="325" t="s">
        <v>404</v>
      </c>
      <c r="E93" s="332">
        <v>44227</v>
      </c>
      <c r="F93" s="361">
        <v>44895</v>
      </c>
      <c r="G93" s="361">
        <v>45260</v>
      </c>
      <c r="H93" s="360"/>
      <c r="I93" s="37"/>
      <c r="J93" s="37"/>
      <c r="K93" s="37"/>
      <c r="L93" s="37"/>
      <c r="M93" s="37"/>
      <c r="N93" s="37"/>
      <c r="O93" s="37"/>
      <c r="P93" s="37"/>
    </row>
    <row r="94" spans="2:16" hidden="1" outlineLevel="1">
      <c r="C94" s="222" t="s">
        <v>328</v>
      </c>
      <c r="D94" s="325" t="s">
        <v>362</v>
      </c>
      <c r="E94" s="52">
        <v>100</v>
      </c>
      <c r="F94" s="52">
        <v>100</v>
      </c>
      <c r="G94" s="52">
        <v>75</v>
      </c>
      <c r="H94" s="254"/>
      <c r="I94" s="37"/>
      <c r="J94" s="37"/>
      <c r="K94" s="37"/>
      <c r="L94" s="37"/>
      <c r="M94" s="37"/>
      <c r="N94" s="37"/>
      <c r="O94" s="37"/>
      <c r="P94" s="37"/>
    </row>
    <row r="95" spans="2:16" hidden="1" outlineLevel="1">
      <c r="C95" s="222" t="s">
        <v>329</v>
      </c>
      <c r="D95" s="326" t="s">
        <v>395</v>
      </c>
      <c r="E95" s="327">
        <v>1500</v>
      </c>
      <c r="F95" s="327">
        <v>1500</v>
      </c>
      <c r="G95" s="327">
        <v>1500</v>
      </c>
      <c r="H95" s="328"/>
      <c r="I95" s="37"/>
      <c r="J95" s="37"/>
      <c r="K95" s="37"/>
      <c r="L95" s="37"/>
      <c r="M95" s="37"/>
      <c r="N95" s="37"/>
      <c r="O95" s="37"/>
      <c r="P95" s="37"/>
    </row>
    <row r="96" spans="2:16" hidden="1" outlineLevel="1">
      <c r="C96" s="222" t="s">
        <v>330</v>
      </c>
      <c r="H96" s="37"/>
      <c r="I96" s="37"/>
      <c r="J96" s="37"/>
      <c r="K96" s="37"/>
      <c r="L96" s="37"/>
      <c r="M96" s="37"/>
      <c r="N96" s="37"/>
      <c r="O96" s="37"/>
      <c r="P96" s="37"/>
    </row>
    <row r="97" spans="3:16" hidden="1" outlineLevel="1">
      <c r="C97" s="222" t="s">
        <v>331</v>
      </c>
      <c r="I97" s="37"/>
      <c r="J97" s="37"/>
      <c r="K97" s="37"/>
      <c r="L97" s="37"/>
      <c r="M97" s="37"/>
      <c r="N97" s="37"/>
      <c r="O97" s="37"/>
      <c r="P97" s="37"/>
    </row>
    <row r="98" spans="3:16" hidden="1" outlineLevel="1">
      <c r="C98" s="222" t="s">
        <v>332</v>
      </c>
      <c r="D98" s="110"/>
      <c r="I98" s="37"/>
      <c r="J98" s="37"/>
      <c r="K98" s="37"/>
      <c r="L98" s="37"/>
      <c r="M98" s="37"/>
      <c r="N98" s="37"/>
      <c r="O98" s="37"/>
      <c r="P98" s="37"/>
    </row>
    <row r="99" spans="3:16" hidden="1" outlineLevel="1">
      <c r="C99" s="222" t="s">
        <v>333</v>
      </c>
      <c r="I99" s="37"/>
      <c r="J99" s="37"/>
      <c r="K99" s="37"/>
      <c r="L99" s="37"/>
      <c r="M99" s="37"/>
      <c r="N99" s="37"/>
      <c r="O99" s="37"/>
      <c r="P99" s="37"/>
    </row>
    <row r="100" spans="3:16" hidden="1" outlineLevel="1">
      <c r="H100" s="37"/>
      <c r="I100" s="37"/>
      <c r="J100" s="37"/>
      <c r="K100" s="37"/>
      <c r="L100" s="37"/>
      <c r="M100" s="37"/>
      <c r="N100" s="37"/>
      <c r="O100" s="37"/>
      <c r="P100" s="37"/>
    </row>
    <row r="101" spans="3:16" hidden="1" outlineLevel="1">
      <c r="H101" s="37"/>
      <c r="I101" s="37"/>
      <c r="J101" s="37"/>
      <c r="K101" s="37"/>
      <c r="L101" s="37"/>
      <c r="M101" s="37"/>
      <c r="N101" s="37"/>
      <c r="O101" s="37"/>
      <c r="P101" s="37"/>
    </row>
    <row r="102" spans="3:16" ht="13.5" collapsed="1" thickTop="1">
      <c r="H102" s="37"/>
      <c r="I102" s="37"/>
      <c r="J102" s="37"/>
      <c r="K102" s="37"/>
      <c r="L102" s="37"/>
      <c r="M102" s="37"/>
      <c r="N102" s="37"/>
      <c r="O102" s="37"/>
      <c r="P102" s="37"/>
    </row>
    <row r="103" spans="3:16">
      <c r="H103" s="37"/>
      <c r="I103" s="37"/>
      <c r="J103" s="37"/>
      <c r="K103" s="37"/>
      <c r="L103" s="37"/>
      <c r="M103" s="37"/>
      <c r="N103" s="37"/>
      <c r="O103" s="37"/>
      <c r="P103" s="37"/>
    </row>
    <row r="104" spans="3:16">
      <c r="H104" s="37"/>
      <c r="I104" s="37"/>
      <c r="J104" s="37"/>
      <c r="K104" s="37"/>
      <c r="L104" s="37"/>
      <c r="M104" s="37"/>
      <c r="N104" s="37"/>
      <c r="O104" s="37"/>
      <c r="P104" s="37"/>
    </row>
    <row r="105" spans="3:16">
      <c r="H105" s="37"/>
      <c r="I105" s="37"/>
      <c r="J105" s="37"/>
      <c r="K105" s="37"/>
      <c r="L105" s="37"/>
      <c r="M105" s="37"/>
      <c r="N105" s="37"/>
      <c r="O105" s="37"/>
      <c r="P105" s="37"/>
    </row>
    <row r="106" spans="3:16">
      <c r="H106" s="37"/>
      <c r="I106" s="37"/>
      <c r="J106" s="37"/>
      <c r="K106" s="37"/>
      <c r="L106" s="37"/>
      <c r="M106" s="37"/>
      <c r="N106" s="37"/>
      <c r="O106" s="37"/>
      <c r="P106" s="37"/>
    </row>
    <row r="107" spans="3:16">
      <c r="H107" s="37"/>
      <c r="I107" s="37"/>
      <c r="J107" s="37"/>
      <c r="K107" s="37"/>
      <c r="L107" s="37"/>
      <c r="M107" s="37"/>
      <c r="N107" s="37"/>
      <c r="O107" s="37"/>
      <c r="P107" s="37"/>
    </row>
    <row r="108" spans="3:16">
      <c r="H108" s="37"/>
      <c r="I108" s="37"/>
      <c r="J108" s="37"/>
      <c r="K108" s="37"/>
      <c r="L108" s="37"/>
      <c r="M108" s="37"/>
      <c r="N108" s="37"/>
      <c r="O108" s="37"/>
      <c r="P108" s="37"/>
    </row>
    <row r="109" spans="3:16">
      <c r="H109" s="37"/>
      <c r="I109" s="37"/>
      <c r="J109" s="37"/>
      <c r="K109" s="37"/>
      <c r="L109" s="37"/>
      <c r="M109" s="37"/>
      <c r="N109" s="37"/>
      <c r="O109" s="37"/>
      <c r="P109" s="37"/>
    </row>
    <row r="110" spans="3:16">
      <c r="H110" s="37"/>
      <c r="I110" s="37"/>
      <c r="J110" s="37"/>
      <c r="K110" s="37"/>
      <c r="L110" s="37"/>
      <c r="M110" s="37"/>
      <c r="N110" s="37"/>
      <c r="O110" s="37"/>
      <c r="P110" s="37"/>
    </row>
    <row r="111" spans="3:16">
      <c r="H111" s="37"/>
      <c r="I111" s="37"/>
      <c r="J111" s="37"/>
      <c r="K111" s="37"/>
      <c r="L111" s="37"/>
      <c r="M111" s="37"/>
      <c r="N111" s="37"/>
      <c r="O111" s="37"/>
      <c r="P111" s="37"/>
    </row>
    <row r="112" spans="3:16">
      <c r="H112" s="37"/>
      <c r="I112" s="37"/>
      <c r="J112" s="37"/>
      <c r="K112" s="37"/>
      <c r="L112" s="37"/>
      <c r="M112" s="37"/>
      <c r="N112" s="37"/>
      <c r="O112" s="37"/>
      <c r="P112" s="37"/>
    </row>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row r="356" s="37" customFormat="1"/>
    <row r="357" s="37" customFormat="1"/>
    <row r="358" s="37" customFormat="1"/>
    <row r="359" s="37" customFormat="1"/>
    <row r="360" s="37" customFormat="1"/>
    <row r="361" s="37" customFormat="1"/>
    <row r="362" s="37" customFormat="1"/>
    <row r="363" s="37" customFormat="1"/>
    <row r="364" s="37" customFormat="1"/>
    <row r="365" s="37" customFormat="1"/>
    <row r="366" s="37" customFormat="1"/>
    <row r="367" s="37" customFormat="1"/>
    <row r="368" s="37" customFormat="1"/>
    <row r="369" s="37" customFormat="1"/>
    <row r="370" s="37" customFormat="1"/>
    <row r="371" s="37" customFormat="1"/>
    <row r="372" s="37" customFormat="1"/>
    <row r="373" s="37" customFormat="1"/>
    <row r="374" s="37" customFormat="1"/>
    <row r="375" s="37" customFormat="1"/>
    <row r="376" s="37" customFormat="1"/>
    <row r="377" s="37" customFormat="1"/>
    <row r="378" s="37" customFormat="1"/>
    <row r="379" s="37" customFormat="1"/>
    <row r="380" s="37" customFormat="1"/>
    <row r="381" s="37" customFormat="1"/>
    <row r="382" s="37" customFormat="1"/>
    <row r="383" s="37" customFormat="1"/>
    <row r="384" s="37" customFormat="1"/>
    <row r="385" s="37" customFormat="1"/>
    <row r="386" s="37" customFormat="1"/>
    <row r="387" s="37" customFormat="1"/>
    <row r="388" s="37" customFormat="1"/>
    <row r="389" s="37" customFormat="1"/>
    <row r="390" s="37" customFormat="1"/>
    <row r="391" s="37" customFormat="1"/>
    <row r="392" s="37" customFormat="1"/>
    <row r="393" s="37" customFormat="1"/>
    <row r="394" s="37" customFormat="1"/>
    <row r="395" s="37" customFormat="1"/>
    <row r="396" s="37" customFormat="1"/>
    <row r="397" s="37" customFormat="1"/>
    <row r="398" s="37" customFormat="1"/>
    <row r="399" s="37" customFormat="1"/>
    <row r="400" s="37" customFormat="1"/>
    <row r="401" s="37" customFormat="1"/>
    <row r="402" s="37" customFormat="1"/>
    <row r="403" s="37" customFormat="1"/>
    <row r="404" s="37" customFormat="1"/>
    <row r="405" s="37" customFormat="1"/>
    <row r="406" s="37" customFormat="1"/>
    <row r="407" s="37" customFormat="1"/>
    <row r="408" s="37" customFormat="1"/>
    <row r="409" s="37" customFormat="1"/>
    <row r="410" s="37" customFormat="1"/>
    <row r="411" s="37" customFormat="1"/>
    <row r="412" s="37" customFormat="1"/>
    <row r="413" s="37" customFormat="1"/>
    <row r="414" s="37" customFormat="1"/>
    <row r="415" s="37" customFormat="1"/>
    <row r="416" s="37" customFormat="1"/>
    <row r="417" s="37" customFormat="1"/>
    <row r="418" s="37" customFormat="1"/>
    <row r="419" s="37" customFormat="1"/>
    <row r="420" s="37" customFormat="1"/>
    <row r="421" s="37" customFormat="1"/>
    <row r="422" s="37" customFormat="1"/>
    <row r="423" s="37" customFormat="1"/>
    <row r="424" s="37" customFormat="1"/>
    <row r="425" s="37" customFormat="1"/>
    <row r="426" s="37" customFormat="1"/>
    <row r="427" s="37" customFormat="1"/>
    <row r="428" s="37" customFormat="1"/>
    <row r="429" s="37" customFormat="1"/>
    <row r="430" s="37" customFormat="1"/>
    <row r="431" s="37" customFormat="1"/>
    <row r="432" s="37" customFormat="1"/>
    <row r="433" s="37" customFormat="1"/>
    <row r="434" s="37" customFormat="1"/>
    <row r="435" s="37" customFormat="1"/>
    <row r="436" s="37" customFormat="1"/>
    <row r="437" s="37" customFormat="1"/>
    <row r="438" s="37" customFormat="1"/>
    <row r="439" s="37" customFormat="1"/>
    <row r="440" s="37" customFormat="1"/>
    <row r="441" s="37" customFormat="1"/>
    <row r="442" s="37" customFormat="1"/>
    <row r="443" s="37" customFormat="1"/>
    <row r="444" s="37" customFormat="1"/>
    <row r="445" s="37" customFormat="1"/>
    <row r="446" s="37" customFormat="1"/>
    <row r="447" s="37" customFormat="1"/>
    <row r="448" s="37" customFormat="1"/>
    <row r="449" s="37" customFormat="1"/>
    <row r="450" s="37" customFormat="1"/>
    <row r="451" s="37" customFormat="1"/>
    <row r="452" s="37" customFormat="1"/>
    <row r="453" s="37" customFormat="1"/>
    <row r="454" s="37" customFormat="1"/>
    <row r="455" s="37" customFormat="1"/>
    <row r="456" s="37" customFormat="1"/>
    <row r="457" s="37" customFormat="1"/>
    <row r="458" s="37" customFormat="1"/>
    <row r="459" s="37" customFormat="1"/>
    <row r="460" s="37" customFormat="1"/>
    <row r="461" s="37" customFormat="1"/>
    <row r="462" s="37" customFormat="1"/>
    <row r="463" s="37" customFormat="1"/>
    <row r="464" s="37" customFormat="1"/>
    <row r="465" s="37" customFormat="1"/>
    <row r="466" s="37" customFormat="1"/>
    <row r="467" s="37" customFormat="1"/>
    <row r="468" s="37" customFormat="1"/>
    <row r="469" s="37" customFormat="1"/>
    <row r="470" s="37" customFormat="1"/>
    <row r="471" s="37" customFormat="1"/>
    <row r="472" s="37" customFormat="1"/>
    <row r="473" s="37" customFormat="1"/>
    <row r="474" s="37" customFormat="1"/>
    <row r="475" s="37" customFormat="1"/>
    <row r="476" s="37" customFormat="1"/>
    <row r="477" s="37" customFormat="1"/>
    <row r="478" s="37" customFormat="1"/>
    <row r="479" s="37" customFormat="1"/>
    <row r="480" s="37" customFormat="1"/>
    <row r="481" s="37" customFormat="1"/>
    <row r="482" s="37" customFormat="1"/>
    <row r="483" s="37" customFormat="1"/>
    <row r="484" s="37" customFormat="1"/>
    <row r="485" s="37" customFormat="1"/>
    <row r="486" s="37" customFormat="1"/>
    <row r="487" s="37" customFormat="1"/>
    <row r="488" s="37" customFormat="1"/>
    <row r="489" s="37" customFormat="1"/>
    <row r="490" s="37" customFormat="1"/>
    <row r="491" s="37" customFormat="1"/>
    <row r="492" s="37" customFormat="1"/>
    <row r="493" s="37" customFormat="1"/>
    <row r="494" s="37" customFormat="1"/>
    <row r="495" s="37" customFormat="1"/>
    <row r="496" s="37" customFormat="1"/>
    <row r="497" s="37" customFormat="1"/>
    <row r="498" s="37" customFormat="1"/>
    <row r="499" s="37" customFormat="1"/>
    <row r="500" s="37" customFormat="1"/>
    <row r="501" s="37" customFormat="1"/>
    <row r="502" s="37" customFormat="1"/>
    <row r="503" s="37" customFormat="1"/>
    <row r="504" s="37" customFormat="1"/>
    <row r="505" s="37" customFormat="1"/>
    <row r="506" s="37" customFormat="1"/>
    <row r="507" s="37" customFormat="1"/>
    <row r="508" s="37" customFormat="1"/>
    <row r="509" s="37" customFormat="1"/>
    <row r="510" s="37" customFormat="1"/>
    <row r="511" s="37" customFormat="1"/>
    <row r="512" s="37" customFormat="1"/>
    <row r="513" s="37" customFormat="1"/>
    <row r="514" s="37" customFormat="1"/>
    <row r="515" s="37" customFormat="1"/>
    <row r="516" s="37" customFormat="1"/>
    <row r="517" s="37" customFormat="1"/>
    <row r="518" s="37" customFormat="1"/>
    <row r="519" s="37" customFormat="1"/>
    <row r="520" s="37" customFormat="1"/>
    <row r="521" s="37" customFormat="1"/>
    <row r="522" s="37" customFormat="1"/>
    <row r="523" s="37" customFormat="1"/>
    <row r="524" s="37" customFormat="1"/>
    <row r="525" s="37" customFormat="1"/>
    <row r="526" s="37" customFormat="1"/>
    <row r="527" s="37" customFormat="1"/>
    <row r="528" s="37" customFormat="1"/>
    <row r="529" s="37" customFormat="1"/>
    <row r="530" s="37" customFormat="1"/>
    <row r="531" s="37" customFormat="1"/>
    <row r="532" s="37" customFormat="1"/>
    <row r="533" s="37" customFormat="1"/>
    <row r="534" s="37" customFormat="1"/>
    <row r="535" s="37" customFormat="1"/>
    <row r="536" s="37" customFormat="1"/>
    <row r="537" s="37" customFormat="1"/>
    <row r="538" s="37" customFormat="1"/>
    <row r="539" s="37" customFormat="1"/>
    <row r="540" s="37" customFormat="1"/>
    <row r="541" s="37" customFormat="1"/>
    <row r="542" s="37" customFormat="1"/>
    <row r="543" s="37" customFormat="1"/>
    <row r="544" s="37" customFormat="1"/>
    <row r="545" s="37" customFormat="1"/>
    <row r="546" s="37" customFormat="1"/>
    <row r="547" s="37" customFormat="1"/>
    <row r="548" s="37" customFormat="1"/>
    <row r="549" s="37" customFormat="1"/>
    <row r="550" s="37" customFormat="1"/>
    <row r="551" s="37" customFormat="1"/>
    <row r="552" s="37" customFormat="1"/>
    <row r="553" s="37" customFormat="1"/>
    <row r="554" s="37" customFormat="1"/>
    <row r="555" s="37" customFormat="1"/>
    <row r="556" s="37" customFormat="1"/>
    <row r="557" s="37" customFormat="1"/>
    <row r="558" s="37" customFormat="1"/>
    <row r="559" s="37" customFormat="1"/>
    <row r="560" s="37" customFormat="1"/>
    <row r="561" s="37" customFormat="1"/>
    <row r="562" s="37" customFormat="1"/>
    <row r="563" s="37" customFormat="1"/>
    <row r="564" s="37" customFormat="1"/>
    <row r="565" s="37" customFormat="1"/>
    <row r="566" s="37" customFormat="1"/>
    <row r="567" s="37" customFormat="1"/>
    <row r="568" s="37" customFormat="1"/>
    <row r="569" s="37" customFormat="1"/>
    <row r="570" s="37" customFormat="1"/>
    <row r="571" s="37" customFormat="1"/>
    <row r="572" s="37" customFormat="1"/>
    <row r="573" s="37" customFormat="1"/>
    <row r="574" s="37" customFormat="1"/>
    <row r="575" s="37" customFormat="1"/>
    <row r="576" s="37" customFormat="1"/>
    <row r="577" s="37" customFormat="1"/>
    <row r="578" s="37" customFormat="1"/>
    <row r="579" s="37" customFormat="1"/>
    <row r="580" s="37" customFormat="1"/>
    <row r="581" s="37" customFormat="1"/>
    <row r="582" s="37" customFormat="1"/>
    <row r="583" s="37" customFormat="1"/>
    <row r="584" s="37" customFormat="1"/>
    <row r="585" s="37" customFormat="1"/>
    <row r="586" s="37" customFormat="1"/>
    <row r="587" s="37" customFormat="1"/>
    <row r="588" s="37" customFormat="1"/>
    <row r="589" s="37" customFormat="1"/>
    <row r="590" s="37" customFormat="1"/>
    <row r="591" s="37" customFormat="1"/>
    <row r="592" s="37" customFormat="1"/>
    <row r="593" s="37" customFormat="1"/>
    <row r="594" s="37" customFormat="1"/>
    <row r="595" s="37" customFormat="1"/>
    <row r="596" s="37" customFormat="1"/>
    <row r="597" s="37" customFormat="1"/>
    <row r="598" s="37" customFormat="1"/>
    <row r="599" s="37" customFormat="1"/>
    <row r="600" s="37" customFormat="1"/>
    <row r="601" s="37" customFormat="1"/>
    <row r="602" s="37" customFormat="1"/>
    <row r="603" s="37" customFormat="1"/>
    <row r="604" s="37" customFormat="1"/>
    <row r="605" s="37" customFormat="1"/>
    <row r="606" s="37" customFormat="1"/>
    <row r="607" s="37" customFormat="1"/>
    <row r="608" s="37" customFormat="1"/>
    <row r="609" s="37" customFormat="1"/>
    <row r="610" s="37" customFormat="1"/>
    <row r="611" s="37" customFormat="1"/>
    <row r="612" s="37" customFormat="1"/>
    <row r="613" s="37" customFormat="1"/>
    <row r="614" s="37" customFormat="1"/>
    <row r="615" s="37" customFormat="1"/>
    <row r="616" s="37" customFormat="1"/>
    <row r="617" s="37" customFormat="1"/>
    <row r="618" s="37" customFormat="1"/>
    <row r="619" s="37" customFormat="1"/>
    <row r="620" s="37" customFormat="1"/>
    <row r="621" s="37" customFormat="1"/>
    <row r="622" s="37" customFormat="1"/>
    <row r="623" s="37" customFormat="1"/>
    <row r="624" s="37" customFormat="1"/>
    <row r="625" s="37" customFormat="1"/>
    <row r="626" s="37" customFormat="1"/>
    <row r="627" s="37" customFormat="1"/>
    <row r="628" s="37" customFormat="1"/>
    <row r="629" s="37" customFormat="1"/>
    <row r="630" s="37" customFormat="1"/>
    <row r="631" s="37" customFormat="1"/>
    <row r="632" s="37" customFormat="1"/>
    <row r="633" s="37" customFormat="1"/>
    <row r="634" s="37" customFormat="1"/>
    <row r="635" s="37" customFormat="1"/>
    <row r="636" s="37" customFormat="1"/>
    <row r="637" s="37" customFormat="1"/>
    <row r="638" s="37" customFormat="1"/>
    <row r="639" s="37" customFormat="1"/>
    <row r="640" s="37" customFormat="1"/>
    <row r="641" s="37" customFormat="1"/>
    <row r="642" s="37" customFormat="1"/>
    <row r="643" s="37" customFormat="1"/>
    <row r="644" s="37" customFormat="1"/>
    <row r="645" s="37" customFormat="1"/>
    <row r="646" s="37" customFormat="1"/>
    <row r="647" s="37" customFormat="1"/>
    <row r="648" s="37" customFormat="1"/>
    <row r="649" s="37" customFormat="1"/>
    <row r="650" s="37" customFormat="1"/>
    <row r="651" s="37" customFormat="1"/>
    <row r="652" s="37" customFormat="1"/>
    <row r="653" s="37" customFormat="1"/>
    <row r="654" s="37" customFormat="1"/>
    <row r="655" s="37" customFormat="1"/>
    <row r="656" s="37" customFormat="1"/>
    <row r="657" s="37" customFormat="1"/>
    <row r="658" s="37" customFormat="1"/>
    <row r="659" s="37" customFormat="1"/>
    <row r="660" s="37" customFormat="1"/>
    <row r="661" s="37" customFormat="1"/>
    <row r="662" s="37" customFormat="1"/>
    <row r="663" s="37" customFormat="1"/>
    <row r="664" s="37" customFormat="1"/>
    <row r="665" s="37" customFormat="1"/>
    <row r="666" s="37" customFormat="1"/>
    <row r="667" s="37" customFormat="1"/>
    <row r="668" s="37" customFormat="1"/>
    <row r="669" s="37" customFormat="1"/>
    <row r="670" s="37" customFormat="1"/>
    <row r="671" s="37" customFormat="1"/>
    <row r="672" s="37" customFormat="1"/>
    <row r="673" s="37" customFormat="1"/>
    <row r="674" s="37" customFormat="1"/>
    <row r="675" s="37" customFormat="1"/>
    <row r="676" s="37" customFormat="1"/>
    <row r="677" s="37" customFormat="1"/>
    <row r="678" s="37" customFormat="1"/>
    <row r="679" s="37" customFormat="1"/>
    <row r="680" s="37" customFormat="1"/>
    <row r="681" s="37" customFormat="1"/>
    <row r="682" s="37" customFormat="1"/>
    <row r="683" s="37" customFormat="1"/>
    <row r="684" s="37" customFormat="1"/>
    <row r="685" s="37" customFormat="1"/>
    <row r="686" s="37" customFormat="1"/>
    <row r="687" s="37" customFormat="1"/>
    <row r="688" s="37" customFormat="1"/>
    <row r="689" s="37" customFormat="1"/>
    <row r="690" s="37" customFormat="1"/>
    <row r="691" s="37" customFormat="1"/>
    <row r="692" s="37" customFormat="1"/>
    <row r="693" s="37" customFormat="1"/>
    <row r="694" s="37" customFormat="1"/>
    <row r="695" s="37" customFormat="1"/>
    <row r="696" s="37" customFormat="1"/>
    <row r="697" s="37" customFormat="1"/>
    <row r="698" s="37" customFormat="1"/>
    <row r="699" s="37" customFormat="1"/>
    <row r="700" s="37" customFormat="1"/>
    <row r="701" s="37" customFormat="1"/>
    <row r="702" s="37" customFormat="1"/>
    <row r="703" s="37" customFormat="1"/>
    <row r="704" s="37" customFormat="1"/>
    <row r="705" s="37" customFormat="1"/>
    <row r="706" s="37" customFormat="1"/>
    <row r="707" s="37" customFormat="1"/>
    <row r="708" s="37" customFormat="1"/>
    <row r="709" s="37" customFormat="1"/>
    <row r="710" s="37" customFormat="1"/>
    <row r="711" s="37" customFormat="1"/>
    <row r="712" s="37" customFormat="1"/>
    <row r="713" s="37" customFormat="1"/>
    <row r="714" s="37" customFormat="1"/>
    <row r="715" s="37" customFormat="1"/>
    <row r="716" s="37" customFormat="1"/>
    <row r="717" s="37" customFormat="1"/>
    <row r="718" s="37" customFormat="1"/>
    <row r="719" s="37" customFormat="1"/>
    <row r="720" s="37" customFormat="1"/>
    <row r="721" s="37" customFormat="1"/>
    <row r="722" s="37" customFormat="1"/>
    <row r="723" s="37" customFormat="1"/>
    <row r="724" s="37" customFormat="1"/>
    <row r="725" s="37" customFormat="1"/>
    <row r="726" s="37" customFormat="1"/>
    <row r="727" s="37" customFormat="1"/>
    <row r="728" s="37" customFormat="1"/>
    <row r="729" s="37" customFormat="1"/>
    <row r="730" s="37" customFormat="1"/>
    <row r="731" s="37" customFormat="1"/>
    <row r="732" s="37" customFormat="1"/>
    <row r="733" s="37" customFormat="1"/>
    <row r="734" s="37" customFormat="1"/>
    <row r="735" s="37" customFormat="1"/>
    <row r="736" s="37" customFormat="1"/>
    <row r="737" s="37" customFormat="1"/>
    <row r="738" s="37" customFormat="1"/>
    <row r="739" s="37" customFormat="1"/>
    <row r="740" s="37" customFormat="1"/>
    <row r="741" s="37" customFormat="1"/>
    <row r="742" s="37" customFormat="1"/>
    <row r="743" s="37" customFormat="1"/>
    <row r="744" s="37" customFormat="1"/>
    <row r="745" s="37" customFormat="1"/>
    <row r="746" s="37" customFormat="1"/>
    <row r="747" s="37" customFormat="1"/>
    <row r="748" s="37" customFormat="1"/>
    <row r="749" s="37" customFormat="1"/>
    <row r="750" s="37" customFormat="1"/>
    <row r="751" s="37" customFormat="1"/>
    <row r="752" s="37" customFormat="1"/>
    <row r="753" s="37" customFormat="1"/>
    <row r="754" s="37" customFormat="1"/>
    <row r="755" s="37" customFormat="1"/>
    <row r="756" s="37" customFormat="1"/>
    <row r="757" s="37" customFormat="1"/>
    <row r="758" s="37" customFormat="1"/>
    <row r="759" s="37" customFormat="1"/>
    <row r="760" s="37" customFormat="1"/>
    <row r="761" s="37" customFormat="1"/>
    <row r="762" s="37" customFormat="1"/>
    <row r="763" s="37" customFormat="1"/>
    <row r="764" s="37" customFormat="1"/>
    <row r="765" s="37" customFormat="1"/>
    <row r="766" s="37" customFormat="1"/>
    <row r="767" s="37" customFormat="1"/>
    <row r="768" s="37" customFormat="1"/>
    <row r="769" s="37" customFormat="1"/>
    <row r="770" s="37" customFormat="1"/>
    <row r="771" s="37" customFormat="1"/>
    <row r="772" s="37" customFormat="1"/>
    <row r="773" s="37" customFormat="1"/>
    <row r="774" s="37" customFormat="1"/>
    <row r="775" s="37" customFormat="1"/>
    <row r="776" s="37" customFormat="1"/>
    <row r="777" s="37" customFormat="1"/>
    <row r="778" s="37" customFormat="1"/>
    <row r="779" s="37" customFormat="1"/>
    <row r="780" s="37" customFormat="1"/>
    <row r="781" s="37" customFormat="1"/>
    <row r="782" s="37" customFormat="1"/>
    <row r="783" s="37" customFormat="1"/>
    <row r="784" s="37" customFormat="1"/>
    <row r="785" s="37" customFormat="1"/>
    <row r="786" s="37" customFormat="1"/>
    <row r="787" s="37" customFormat="1"/>
    <row r="788" s="37" customFormat="1"/>
    <row r="789" s="37" customFormat="1"/>
    <row r="790" s="37" customFormat="1"/>
    <row r="791" s="37" customFormat="1"/>
    <row r="792" s="37" customFormat="1"/>
    <row r="793" s="37" customFormat="1"/>
    <row r="794" s="37" customFormat="1"/>
    <row r="795" s="37" customFormat="1"/>
    <row r="796" s="37" customFormat="1"/>
    <row r="797" s="37" customFormat="1"/>
    <row r="798" s="37" customFormat="1"/>
    <row r="799" s="37" customFormat="1"/>
    <row r="800" s="37" customFormat="1"/>
    <row r="801" s="37" customFormat="1"/>
    <row r="802" s="37" customFormat="1"/>
    <row r="803" s="37" customFormat="1"/>
    <row r="804" s="37" customFormat="1"/>
    <row r="805" s="37" customFormat="1"/>
    <row r="806" s="37" customFormat="1"/>
    <row r="807" s="37" customFormat="1"/>
    <row r="808" s="37" customFormat="1"/>
    <row r="809" s="37" customFormat="1"/>
    <row r="810" s="37" customFormat="1"/>
    <row r="811" s="37" customFormat="1"/>
    <row r="812" s="37" customFormat="1"/>
    <row r="813" s="37" customFormat="1"/>
    <row r="814" s="37" customFormat="1"/>
    <row r="815" s="37" customFormat="1"/>
    <row r="816" s="37" customFormat="1"/>
    <row r="817" s="37" customFormat="1"/>
    <row r="818" s="37" customFormat="1"/>
    <row r="819" s="37" customFormat="1"/>
    <row r="820" s="37" customFormat="1"/>
    <row r="821" s="37" customFormat="1"/>
    <row r="822" s="37" customFormat="1"/>
    <row r="823" s="37" customFormat="1"/>
    <row r="824" s="37" customFormat="1"/>
    <row r="825" s="37" customFormat="1"/>
    <row r="826" s="37" customFormat="1"/>
    <row r="827" s="37" customFormat="1"/>
    <row r="828" s="37" customFormat="1"/>
    <row r="829" s="37" customFormat="1"/>
    <row r="830" s="37" customFormat="1"/>
    <row r="831" s="37" customFormat="1"/>
    <row r="832" s="37" customFormat="1"/>
    <row r="833" s="37" customFormat="1"/>
    <row r="834" s="37" customFormat="1"/>
    <row r="835" s="37" customFormat="1"/>
    <row r="836" s="37" customFormat="1"/>
    <row r="837" s="37" customFormat="1"/>
    <row r="838" s="37" customFormat="1"/>
    <row r="839" s="37" customFormat="1"/>
    <row r="840" s="37" customFormat="1"/>
    <row r="841" s="37" customFormat="1"/>
    <row r="842" s="37" customFormat="1"/>
    <row r="843" s="37" customFormat="1"/>
    <row r="844" s="37" customFormat="1"/>
    <row r="845" s="37" customFormat="1"/>
    <row r="846" s="37" customFormat="1"/>
    <row r="847" s="37" customFormat="1"/>
    <row r="848" s="37" customFormat="1"/>
    <row r="849" s="37" customFormat="1"/>
    <row r="850" s="37" customFormat="1"/>
    <row r="851" s="37" customFormat="1"/>
    <row r="852" s="37" customFormat="1"/>
    <row r="853" s="37" customFormat="1"/>
    <row r="854" s="37" customFormat="1"/>
    <row r="855" s="37" customFormat="1"/>
    <row r="856" s="37" customFormat="1"/>
    <row r="857" s="37" customFormat="1"/>
    <row r="858" s="37" customFormat="1"/>
    <row r="859" s="37" customFormat="1"/>
  </sheetData>
  <sheetProtection algorithmName="SHA-512" hashValue="t9oIMg/JmCYLCKaGIT6drYuH7wDNZg6euHEqq7GrrESOsR0G7QEvjsf05QTJfZ3PY+fCyRAswEKoHRVEcedvYA==" saltValue="PmnscTjzJ6CjHRHfgKdjuA==" spinCount="100000" sheet="1" selectLockedCells="1"/>
  <mergeCells count="1">
    <mergeCell ref="B5:C5"/>
  </mergeCells>
  <phoneticPr fontId="0" type="noConversion"/>
  <dataValidations disablePrompts="1" count="1">
    <dataValidation type="date" allowBlank="1" showInputMessage="1" showErrorMessage="1" sqref="C10" xr:uid="{3278F1B4-A2C9-40F7-B1AB-DAFAD82B542A}">
      <formula1>44197</formula1>
      <formula2>44926</formula2>
    </dataValidation>
  </dataValidations>
  <pageMargins left="0.49" right="0.35" top="0.53" bottom="0.2" header="0.3" footer="0.3"/>
  <pageSetup scale="6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30</vt:i4>
      </vt:variant>
    </vt:vector>
  </HeadingPairs>
  <TitlesOfParts>
    <vt:vector size="37" baseType="lpstr">
      <vt:lpstr>Instructions</vt:lpstr>
      <vt:lpstr>Contact Information</vt:lpstr>
      <vt:lpstr>System Information</vt:lpstr>
      <vt:lpstr>Signature Page</vt:lpstr>
      <vt:lpstr>Net Metering Agreement</vt:lpstr>
      <vt:lpstr>REC Contract</vt:lpstr>
      <vt:lpstr>Admin Staff only</vt:lpstr>
      <vt:lpstr>Address_Direction</vt:lpstr>
      <vt:lpstr>Address_Suffix</vt:lpstr>
      <vt:lpstr>Array_Ownership_Options</vt:lpstr>
      <vt:lpstr>Battery_incentive_cap</vt:lpstr>
      <vt:lpstr>Battery_incentive_payee</vt:lpstr>
      <vt:lpstr>Battery_install_incentive</vt:lpstr>
      <vt:lpstr>COMM_eligibility</vt:lpstr>
      <vt:lpstr>CustomerName</vt:lpstr>
      <vt:lpstr>Derate_factor</vt:lpstr>
      <vt:lpstr>Ownership_model</vt:lpstr>
      <vt:lpstr>'Contact Information'!Part1Top</vt:lpstr>
      <vt:lpstr>Payee</vt:lpstr>
      <vt:lpstr>Payee_CityStateZIP</vt:lpstr>
      <vt:lpstr>Payee_Name</vt:lpstr>
      <vt:lpstr>Payee_St_Address</vt:lpstr>
      <vt:lpstr>Payee_Types</vt:lpstr>
      <vt:lpstr>'Admin Staff only'!Print_Area</vt:lpstr>
      <vt:lpstr>'Contact Information'!Print_Area</vt:lpstr>
      <vt:lpstr>'REC Contract'!Print_Area</vt:lpstr>
      <vt:lpstr>'Signature Page'!Print_Area</vt:lpstr>
      <vt:lpstr>'System Information'!Print_Area</vt:lpstr>
      <vt:lpstr>Prop_Type</vt:lpstr>
      <vt:lpstr>Property_Type</vt:lpstr>
      <vt:lpstr>Rebate_Recipient</vt:lpstr>
      <vt:lpstr>RES_eligibility</vt:lpstr>
      <vt:lpstr>RES_Solar_rebate_max</vt:lpstr>
      <vt:lpstr>RES_Solar_rebate_perWatt</vt:lpstr>
      <vt:lpstr>Solar_Rebate_Recipient</vt:lpstr>
      <vt:lpstr>Solar_Rebate_requested</vt:lpstr>
      <vt:lpstr>Yes_No</vt:lpstr>
    </vt:vector>
  </TitlesOfParts>
  <Company>City of Fort Collins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NWEAVER@fcgov.com</dc:creator>
  <cp:lastModifiedBy>Leland Keller</cp:lastModifiedBy>
  <cp:lastPrinted>2022-01-31T21:26:16Z</cp:lastPrinted>
  <dcterms:created xsi:type="dcterms:W3CDTF">2006-09-05T20:48:33Z</dcterms:created>
  <dcterms:modified xsi:type="dcterms:W3CDTF">2022-08-09T22:25:08Z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linkTarget="Prop_Type">
    <vt:lpwstr/>
  </property>
</Properties>
</file>