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2995" windowHeight="9255" firstSheet="1" activeTab="1"/>
  </bookViews>
  <sheets>
    <sheet name="Export (with a little input)" sheetId="12" state="hidden" r:id="rId1"/>
    <sheet name="1 | Overview &amp; Provider Info" sheetId="11" r:id="rId2"/>
    <sheet name="2 | Property &amp; Project Info" sheetId="10" r:id="rId3"/>
  </sheets>
  <definedNames>
    <definedName name="_xlnm.Print_Area" localSheetId="1">'1 | Overview &amp; Provider Info'!$B$7:$AW$128</definedName>
    <definedName name="_xlnm.Print_Area" localSheetId="2">'2 | Property &amp; Project Info'!$B$52:$BJ$371</definedName>
    <definedName name="_xlnm.Print_Titles" localSheetId="1">'1 | Overview &amp; Provider Info'!$3:$6</definedName>
    <definedName name="_xlnm.Print_Titles" localSheetId="2">'2 | Property &amp; Project Info'!$3:$6</definedName>
  </definedNames>
  <calcPr calcId="145621" concurrentCalc="0"/>
</workbook>
</file>

<file path=xl/calcChain.xml><?xml version="1.0" encoding="utf-8"?>
<calcChain xmlns="http://schemas.openxmlformats.org/spreadsheetml/2006/main">
  <c r="BS338" i="10" l="1"/>
  <c r="CI338" i="10"/>
  <c r="BT338" i="10"/>
  <c r="CJ338" i="10"/>
  <c r="BU338" i="10"/>
  <c r="CK338" i="10"/>
  <c r="CL338" i="10"/>
  <c r="AU338" i="10"/>
  <c r="BS342" i="10"/>
  <c r="CI342" i="10"/>
  <c r="BT342" i="10"/>
  <c r="CJ342" i="10"/>
  <c r="BU342" i="10"/>
  <c r="CK342" i="10"/>
  <c r="CL342" i="10"/>
  <c r="AU342" i="10"/>
  <c r="BS346" i="10"/>
  <c r="CI346" i="10"/>
  <c r="BT346" i="10"/>
  <c r="CJ346" i="10"/>
  <c r="BU346" i="10"/>
  <c r="CK346" i="10"/>
  <c r="CL346" i="10"/>
  <c r="AU346" i="10"/>
  <c r="BS350" i="10"/>
  <c r="CI350" i="10"/>
  <c r="BT350" i="10"/>
  <c r="CJ350" i="10"/>
  <c r="BU350" i="10"/>
  <c r="CK350" i="10"/>
  <c r="CL350" i="10"/>
  <c r="AU350" i="10"/>
  <c r="BS354" i="10"/>
  <c r="CI354" i="10"/>
  <c r="BT354" i="10"/>
  <c r="CJ354" i="10"/>
  <c r="BU354" i="10"/>
  <c r="CK354" i="10"/>
  <c r="CL354" i="10"/>
  <c r="AU354" i="10"/>
  <c r="BS358" i="10"/>
  <c r="CI358" i="10"/>
  <c r="BT358" i="10"/>
  <c r="CJ358" i="10"/>
  <c r="BU358" i="10"/>
  <c r="CK358" i="10"/>
  <c r="CL358" i="10"/>
  <c r="AU358" i="10"/>
  <c r="BS362" i="10"/>
  <c r="CI362" i="10"/>
  <c r="BT362" i="10"/>
  <c r="CJ362" i="10"/>
  <c r="BU362" i="10"/>
  <c r="CK362" i="10"/>
  <c r="CL362" i="10"/>
  <c r="AU362" i="10"/>
  <c r="BS366" i="10"/>
  <c r="CI366" i="10"/>
  <c r="BT366" i="10"/>
  <c r="CJ366" i="10"/>
  <c r="BU366" i="10"/>
  <c r="CK366" i="10"/>
  <c r="CL366" i="10"/>
  <c r="AU366" i="10"/>
  <c r="AU370" i="10"/>
  <c r="BP370" i="10"/>
  <c r="C370" i="10"/>
  <c r="BS298" i="10"/>
  <c r="CI298" i="10"/>
  <c r="BT298" i="10"/>
  <c r="CJ298" i="10"/>
  <c r="BU298" i="10"/>
  <c r="CK298" i="10"/>
  <c r="CL298" i="10"/>
  <c r="AU298" i="10"/>
  <c r="BS302" i="10"/>
  <c r="CI302" i="10"/>
  <c r="BT302" i="10"/>
  <c r="CJ302" i="10"/>
  <c r="BU302" i="10"/>
  <c r="CK302" i="10"/>
  <c r="CL302" i="10"/>
  <c r="AU302" i="10"/>
  <c r="BS306" i="10"/>
  <c r="CI306" i="10"/>
  <c r="BT306" i="10"/>
  <c r="CJ306" i="10"/>
  <c r="BU306" i="10"/>
  <c r="CK306" i="10"/>
  <c r="CL306" i="10"/>
  <c r="AU306" i="10"/>
  <c r="BS310" i="10"/>
  <c r="CI310" i="10"/>
  <c r="BT310" i="10"/>
  <c r="CJ310" i="10"/>
  <c r="BU310" i="10"/>
  <c r="CK310" i="10"/>
  <c r="CL310" i="10"/>
  <c r="AU310" i="10"/>
  <c r="BS314" i="10"/>
  <c r="CI314" i="10"/>
  <c r="BT314" i="10"/>
  <c r="CJ314" i="10"/>
  <c r="BU314" i="10"/>
  <c r="CK314" i="10"/>
  <c r="CL314" i="10"/>
  <c r="AU314" i="10"/>
  <c r="BS318" i="10"/>
  <c r="CI318" i="10"/>
  <c r="BT318" i="10"/>
  <c r="CJ318" i="10"/>
  <c r="BU318" i="10"/>
  <c r="CK318" i="10"/>
  <c r="CL318" i="10"/>
  <c r="AU318" i="10"/>
  <c r="BS322" i="10"/>
  <c r="CI322" i="10"/>
  <c r="BT322" i="10"/>
  <c r="CJ322" i="10"/>
  <c r="BU322" i="10"/>
  <c r="CK322" i="10"/>
  <c r="CL322" i="10"/>
  <c r="AU322" i="10"/>
  <c r="BS326" i="10"/>
  <c r="CI326" i="10"/>
  <c r="BT326" i="10"/>
  <c r="CJ326" i="10"/>
  <c r="BU326" i="10"/>
  <c r="CK326" i="10"/>
  <c r="CL326" i="10"/>
  <c r="AU326" i="10"/>
  <c r="AU330" i="10"/>
  <c r="BP330" i="10"/>
  <c r="C330" i="10"/>
  <c r="BS258" i="10"/>
  <c r="CI258" i="10"/>
  <c r="BT258" i="10"/>
  <c r="CJ258" i="10"/>
  <c r="BU258" i="10"/>
  <c r="CK258" i="10"/>
  <c r="CL258" i="10"/>
  <c r="AU258" i="10"/>
  <c r="BS262" i="10"/>
  <c r="CI262" i="10"/>
  <c r="BT262" i="10"/>
  <c r="CJ262" i="10"/>
  <c r="BU262" i="10"/>
  <c r="CK262" i="10"/>
  <c r="CL262" i="10"/>
  <c r="AU262" i="10"/>
  <c r="BS266" i="10"/>
  <c r="CI266" i="10"/>
  <c r="BT266" i="10"/>
  <c r="CJ266" i="10"/>
  <c r="BU266" i="10"/>
  <c r="CK266" i="10"/>
  <c r="CL266" i="10"/>
  <c r="AU266" i="10"/>
  <c r="BS270" i="10"/>
  <c r="CI270" i="10"/>
  <c r="BT270" i="10"/>
  <c r="CJ270" i="10"/>
  <c r="BU270" i="10"/>
  <c r="CK270" i="10"/>
  <c r="CL270" i="10"/>
  <c r="AU270" i="10"/>
  <c r="BS274" i="10"/>
  <c r="CI274" i="10"/>
  <c r="BT274" i="10"/>
  <c r="CJ274" i="10"/>
  <c r="BU274" i="10"/>
  <c r="CK274" i="10"/>
  <c r="CL274" i="10"/>
  <c r="AU274" i="10"/>
  <c r="BS278" i="10"/>
  <c r="CI278" i="10"/>
  <c r="BT278" i="10"/>
  <c r="CJ278" i="10"/>
  <c r="BU278" i="10"/>
  <c r="CK278" i="10"/>
  <c r="CL278" i="10"/>
  <c r="AU278" i="10"/>
  <c r="BS282" i="10"/>
  <c r="CI282" i="10"/>
  <c r="BT282" i="10"/>
  <c r="CJ282" i="10"/>
  <c r="BU282" i="10"/>
  <c r="CK282" i="10"/>
  <c r="CL282" i="10"/>
  <c r="AU282" i="10"/>
  <c r="BS286" i="10"/>
  <c r="CI286" i="10"/>
  <c r="BT286" i="10"/>
  <c r="CJ286" i="10"/>
  <c r="BU286" i="10"/>
  <c r="CK286" i="10"/>
  <c r="CL286" i="10"/>
  <c r="AU286" i="10"/>
  <c r="AU290" i="10"/>
  <c r="BP290" i="10"/>
  <c r="C290" i="10"/>
  <c r="BS218" i="10"/>
  <c r="CI218" i="10"/>
  <c r="BT218" i="10"/>
  <c r="CJ218" i="10"/>
  <c r="BU218" i="10"/>
  <c r="CK218" i="10"/>
  <c r="CL218" i="10"/>
  <c r="AU218" i="10"/>
  <c r="BS222" i="10"/>
  <c r="CI222" i="10"/>
  <c r="BT222" i="10"/>
  <c r="CJ222" i="10"/>
  <c r="BU222" i="10"/>
  <c r="CK222" i="10"/>
  <c r="CL222" i="10"/>
  <c r="AU222" i="10"/>
  <c r="BS226" i="10"/>
  <c r="CI226" i="10"/>
  <c r="BT226" i="10"/>
  <c r="CJ226" i="10"/>
  <c r="BU226" i="10"/>
  <c r="CK226" i="10"/>
  <c r="CL226" i="10"/>
  <c r="AU226" i="10"/>
  <c r="BS230" i="10"/>
  <c r="CI230" i="10"/>
  <c r="BT230" i="10"/>
  <c r="CJ230" i="10"/>
  <c r="BU230" i="10"/>
  <c r="CK230" i="10"/>
  <c r="CL230" i="10"/>
  <c r="AU230" i="10"/>
  <c r="BS234" i="10"/>
  <c r="CI234" i="10"/>
  <c r="BT234" i="10"/>
  <c r="CJ234" i="10"/>
  <c r="BU234" i="10"/>
  <c r="CK234" i="10"/>
  <c r="CL234" i="10"/>
  <c r="AU234" i="10"/>
  <c r="BS238" i="10"/>
  <c r="CI238" i="10"/>
  <c r="BT238" i="10"/>
  <c r="CJ238" i="10"/>
  <c r="BU238" i="10"/>
  <c r="CK238" i="10"/>
  <c r="CL238" i="10"/>
  <c r="AU238" i="10"/>
  <c r="BS242" i="10"/>
  <c r="CI242" i="10"/>
  <c r="BT242" i="10"/>
  <c r="CJ242" i="10"/>
  <c r="BU242" i="10"/>
  <c r="CK242" i="10"/>
  <c r="CL242" i="10"/>
  <c r="AU242" i="10"/>
  <c r="BS246" i="10"/>
  <c r="CI246" i="10"/>
  <c r="BT246" i="10"/>
  <c r="CJ246" i="10"/>
  <c r="BU246" i="10"/>
  <c r="CK246" i="10"/>
  <c r="CL246" i="10"/>
  <c r="AU246" i="10"/>
  <c r="AU250" i="10"/>
  <c r="BP250" i="10"/>
  <c r="C250" i="10"/>
  <c r="BS178" i="10"/>
  <c r="CI178" i="10"/>
  <c r="BT178" i="10"/>
  <c r="CJ178" i="10"/>
  <c r="BU178" i="10"/>
  <c r="CK178" i="10"/>
  <c r="CL178" i="10"/>
  <c r="AU178" i="10"/>
  <c r="BS182" i="10"/>
  <c r="CI182" i="10"/>
  <c r="BT182" i="10"/>
  <c r="CJ182" i="10"/>
  <c r="BU182" i="10"/>
  <c r="CK182" i="10"/>
  <c r="CL182" i="10"/>
  <c r="AU182" i="10"/>
  <c r="BS186" i="10"/>
  <c r="CI186" i="10"/>
  <c r="BT186" i="10"/>
  <c r="CJ186" i="10"/>
  <c r="BU186" i="10"/>
  <c r="CK186" i="10"/>
  <c r="CL186" i="10"/>
  <c r="AU186" i="10"/>
  <c r="BS190" i="10"/>
  <c r="CI190" i="10"/>
  <c r="BT190" i="10"/>
  <c r="CJ190" i="10"/>
  <c r="BU190" i="10"/>
  <c r="CK190" i="10"/>
  <c r="CL190" i="10"/>
  <c r="AU190" i="10"/>
  <c r="BS194" i="10"/>
  <c r="CI194" i="10"/>
  <c r="BT194" i="10"/>
  <c r="CJ194" i="10"/>
  <c r="BU194" i="10"/>
  <c r="CK194" i="10"/>
  <c r="CL194" i="10"/>
  <c r="AU194" i="10"/>
  <c r="BS198" i="10"/>
  <c r="CI198" i="10"/>
  <c r="BT198" i="10"/>
  <c r="CJ198" i="10"/>
  <c r="BU198" i="10"/>
  <c r="CK198" i="10"/>
  <c r="CL198" i="10"/>
  <c r="AU198" i="10"/>
  <c r="BS202" i="10"/>
  <c r="CI202" i="10"/>
  <c r="BT202" i="10"/>
  <c r="CJ202" i="10"/>
  <c r="BU202" i="10"/>
  <c r="CK202" i="10"/>
  <c r="CL202" i="10"/>
  <c r="AU202" i="10"/>
  <c r="BS206" i="10"/>
  <c r="CI206" i="10"/>
  <c r="BT206" i="10"/>
  <c r="CJ206" i="10"/>
  <c r="BU206" i="10"/>
  <c r="CK206" i="10"/>
  <c r="CL206" i="10"/>
  <c r="AU206" i="10"/>
  <c r="AU210" i="10"/>
  <c r="BP210" i="10"/>
  <c r="C210" i="10"/>
  <c r="BS138" i="10"/>
  <c r="CI138" i="10"/>
  <c r="BT138" i="10"/>
  <c r="CJ138" i="10"/>
  <c r="BU138" i="10"/>
  <c r="CK138" i="10"/>
  <c r="CL138" i="10"/>
  <c r="AU138" i="10"/>
  <c r="BS142" i="10"/>
  <c r="CI142" i="10"/>
  <c r="BT142" i="10"/>
  <c r="CJ142" i="10"/>
  <c r="BU142" i="10"/>
  <c r="CK142" i="10"/>
  <c r="CL142" i="10"/>
  <c r="AU142" i="10"/>
  <c r="BS146" i="10"/>
  <c r="CI146" i="10"/>
  <c r="BT146" i="10"/>
  <c r="CJ146" i="10"/>
  <c r="BU146" i="10"/>
  <c r="CK146" i="10"/>
  <c r="CL146" i="10"/>
  <c r="AU146" i="10"/>
  <c r="BS150" i="10"/>
  <c r="CI150" i="10"/>
  <c r="BT150" i="10"/>
  <c r="CJ150" i="10"/>
  <c r="BU150" i="10"/>
  <c r="CK150" i="10"/>
  <c r="CL150" i="10"/>
  <c r="AU150" i="10"/>
  <c r="BS154" i="10"/>
  <c r="CI154" i="10"/>
  <c r="BT154" i="10"/>
  <c r="CJ154" i="10"/>
  <c r="BU154" i="10"/>
  <c r="CK154" i="10"/>
  <c r="CL154" i="10"/>
  <c r="AU154" i="10"/>
  <c r="BS158" i="10"/>
  <c r="CI158" i="10"/>
  <c r="BT158" i="10"/>
  <c r="CJ158" i="10"/>
  <c r="BU158" i="10"/>
  <c r="CK158" i="10"/>
  <c r="CL158" i="10"/>
  <c r="AU158" i="10"/>
  <c r="BS162" i="10"/>
  <c r="CI162" i="10"/>
  <c r="BT162" i="10"/>
  <c r="CJ162" i="10"/>
  <c r="BU162" i="10"/>
  <c r="CK162" i="10"/>
  <c r="CL162" i="10"/>
  <c r="AU162" i="10"/>
  <c r="BS166" i="10"/>
  <c r="CI166" i="10"/>
  <c r="BT166" i="10"/>
  <c r="CJ166" i="10"/>
  <c r="BU166" i="10"/>
  <c r="CK166" i="10"/>
  <c r="CL166" i="10"/>
  <c r="AU166" i="10"/>
  <c r="AU170" i="10"/>
  <c r="BP170" i="10"/>
  <c r="C170" i="10"/>
  <c r="BS98" i="10"/>
  <c r="CG98" i="10"/>
  <c r="CI98" i="10"/>
  <c r="BT98" i="10"/>
  <c r="CJ98" i="10"/>
  <c r="BU98" i="10"/>
  <c r="CK98" i="10"/>
  <c r="CL98" i="10"/>
  <c r="AU98" i="10"/>
  <c r="BS102" i="10"/>
  <c r="CG102" i="10"/>
  <c r="CI102" i="10"/>
  <c r="BT102" i="10"/>
  <c r="CJ102" i="10"/>
  <c r="BU102" i="10"/>
  <c r="CK102" i="10"/>
  <c r="CL102" i="10"/>
  <c r="AU102" i="10"/>
  <c r="BS106" i="10"/>
  <c r="CG106" i="10"/>
  <c r="CI106" i="10"/>
  <c r="BT106" i="10"/>
  <c r="CJ106" i="10"/>
  <c r="BU106" i="10"/>
  <c r="CK106" i="10"/>
  <c r="CL106" i="10"/>
  <c r="AU106" i="10"/>
  <c r="BS110" i="10"/>
  <c r="CG110" i="10"/>
  <c r="CI110" i="10"/>
  <c r="BT110" i="10"/>
  <c r="CJ110" i="10"/>
  <c r="BU110" i="10"/>
  <c r="CK110" i="10"/>
  <c r="CL110" i="10"/>
  <c r="AU110" i="10"/>
  <c r="BS114" i="10"/>
  <c r="CG114" i="10"/>
  <c r="CI114" i="10"/>
  <c r="BT114" i="10"/>
  <c r="CJ114" i="10"/>
  <c r="BU114" i="10"/>
  <c r="CK114" i="10"/>
  <c r="CL114" i="10"/>
  <c r="AU114" i="10"/>
  <c r="BS118" i="10"/>
  <c r="CG118" i="10"/>
  <c r="CI118" i="10"/>
  <c r="BT118" i="10"/>
  <c r="CJ118" i="10"/>
  <c r="BU118" i="10"/>
  <c r="CK118" i="10"/>
  <c r="CL118" i="10"/>
  <c r="AU118" i="10"/>
  <c r="BS122" i="10"/>
  <c r="CG122" i="10"/>
  <c r="CI122" i="10"/>
  <c r="BT122" i="10"/>
  <c r="CJ122" i="10"/>
  <c r="BU122" i="10"/>
  <c r="CK122" i="10"/>
  <c r="CL122" i="10"/>
  <c r="AU122" i="10"/>
  <c r="BS126" i="10"/>
  <c r="CI126" i="10"/>
  <c r="BT126" i="10"/>
  <c r="CJ126" i="10"/>
  <c r="BU126" i="10"/>
  <c r="CK126" i="10"/>
  <c r="CL126" i="10"/>
  <c r="AU126" i="10"/>
  <c r="AU130" i="10"/>
  <c r="BP130" i="10"/>
  <c r="C130" i="10"/>
  <c r="BS58" i="10"/>
  <c r="CI58" i="10"/>
  <c r="BT58" i="10"/>
  <c r="CJ58" i="10"/>
  <c r="BU58" i="10"/>
  <c r="CK58" i="10"/>
  <c r="CL58" i="10"/>
  <c r="AU58" i="10"/>
  <c r="BS62" i="10"/>
  <c r="CI62" i="10"/>
  <c r="BT62" i="10"/>
  <c r="CJ62" i="10"/>
  <c r="BU62" i="10"/>
  <c r="CK62" i="10"/>
  <c r="CL62" i="10"/>
  <c r="AU62" i="10"/>
  <c r="BS66" i="10"/>
  <c r="CI66" i="10"/>
  <c r="BT66" i="10"/>
  <c r="CJ66" i="10"/>
  <c r="BU66" i="10"/>
  <c r="CK66" i="10"/>
  <c r="CL66" i="10"/>
  <c r="AU66" i="10"/>
  <c r="BS70" i="10"/>
  <c r="CI70" i="10"/>
  <c r="BT70" i="10"/>
  <c r="CJ70" i="10"/>
  <c r="BU70" i="10"/>
  <c r="CK70" i="10"/>
  <c r="CL70" i="10"/>
  <c r="AU70" i="10"/>
  <c r="BS74" i="10"/>
  <c r="CI74" i="10"/>
  <c r="BT74" i="10"/>
  <c r="CJ74" i="10"/>
  <c r="BU74" i="10"/>
  <c r="CK74" i="10"/>
  <c r="CL74" i="10"/>
  <c r="AU74" i="10"/>
  <c r="BS78" i="10"/>
  <c r="CI78" i="10"/>
  <c r="BT78" i="10"/>
  <c r="CJ78" i="10"/>
  <c r="BU78" i="10"/>
  <c r="CK78" i="10"/>
  <c r="CL78" i="10"/>
  <c r="AU78" i="10"/>
  <c r="BS82" i="10"/>
  <c r="CI82" i="10"/>
  <c r="BT82" i="10"/>
  <c r="CJ82" i="10"/>
  <c r="BU82" i="10"/>
  <c r="CK82" i="10"/>
  <c r="CL82" i="10"/>
  <c r="AU82" i="10"/>
  <c r="BS86" i="10"/>
  <c r="CI86" i="10"/>
  <c r="BT86" i="10"/>
  <c r="CJ86" i="10"/>
  <c r="BU86" i="10"/>
  <c r="CK86" i="10"/>
  <c r="CL86" i="10"/>
  <c r="AU86" i="10"/>
  <c r="AU90" i="10"/>
  <c r="BP90" i="10"/>
  <c r="C90" i="10"/>
  <c r="BN12" i="10"/>
  <c r="BQ18" i="10"/>
  <c r="BQ22" i="10"/>
  <c r="BQ26" i="10"/>
  <c r="BQ30" i="10"/>
  <c r="BQ34" i="10"/>
  <c r="BQ38" i="10"/>
  <c r="BQ42" i="10"/>
  <c r="BQ46" i="10"/>
  <c r="BQ50" i="10"/>
  <c r="BN50" i="10"/>
  <c r="BN52" i="10"/>
  <c r="BQ58" i="10"/>
  <c r="BQ62" i="10"/>
  <c r="BQ66" i="10"/>
  <c r="BQ70" i="10"/>
  <c r="BQ74" i="10"/>
  <c r="BQ78" i="10"/>
  <c r="BQ82" i="10"/>
  <c r="BQ86" i="10"/>
  <c r="BQ90" i="10"/>
  <c r="BN90" i="10"/>
  <c r="BN92" i="10"/>
  <c r="BQ98" i="10"/>
  <c r="BQ102" i="10"/>
  <c r="BQ106" i="10"/>
  <c r="BQ110" i="10"/>
  <c r="BQ114" i="10"/>
  <c r="BQ118" i="10"/>
  <c r="BQ122" i="10"/>
  <c r="BQ126" i="10"/>
  <c r="BQ130" i="10"/>
  <c r="BN130" i="10"/>
  <c r="BN132" i="10"/>
  <c r="BQ138" i="10"/>
  <c r="BQ142" i="10"/>
  <c r="BQ146" i="10"/>
  <c r="BQ150" i="10"/>
  <c r="BQ154" i="10"/>
  <c r="BQ158" i="10"/>
  <c r="BQ162" i="10"/>
  <c r="BQ166" i="10"/>
  <c r="BQ170" i="10"/>
  <c r="BN170" i="10"/>
  <c r="BN172" i="10"/>
  <c r="BQ178" i="10"/>
  <c r="BQ182" i="10"/>
  <c r="BQ186" i="10"/>
  <c r="BQ190" i="10"/>
  <c r="BQ194" i="10"/>
  <c r="BQ198" i="10"/>
  <c r="BQ202" i="10"/>
  <c r="BQ206" i="10"/>
  <c r="BQ210" i="10"/>
  <c r="BN210" i="10"/>
  <c r="BN212" i="10"/>
  <c r="BQ218" i="10"/>
  <c r="BQ222" i="10"/>
  <c r="BQ226" i="10"/>
  <c r="BQ230" i="10"/>
  <c r="BQ234" i="10"/>
  <c r="BQ238" i="10"/>
  <c r="BQ242" i="10"/>
  <c r="BQ246" i="10"/>
  <c r="BQ250" i="10"/>
  <c r="BN250" i="10"/>
  <c r="BN252" i="10"/>
  <c r="BQ258" i="10"/>
  <c r="BQ262" i="10"/>
  <c r="BQ266" i="10"/>
  <c r="BQ270" i="10"/>
  <c r="BQ274" i="10"/>
  <c r="BQ278" i="10"/>
  <c r="BQ282" i="10"/>
  <c r="BQ286" i="10"/>
  <c r="BQ290" i="10"/>
  <c r="BN290" i="10"/>
  <c r="BN292" i="10"/>
  <c r="BQ298" i="10"/>
  <c r="BQ302" i="10"/>
  <c r="BQ306" i="10"/>
  <c r="BQ310" i="10"/>
  <c r="BQ314" i="10"/>
  <c r="BQ318" i="10"/>
  <c r="BQ322" i="10"/>
  <c r="BQ326" i="10"/>
  <c r="BQ330" i="10"/>
  <c r="BN330" i="10"/>
  <c r="BN332" i="10"/>
  <c r="BQ338" i="10"/>
  <c r="BQ342" i="10"/>
  <c r="BQ346" i="10"/>
  <c r="BQ350" i="10"/>
  <c r="BQ354" i="10"/>
  <c r="BQ358" i="10"/>
  <c r="BQ362" i="10"/>
  <c r="BQ366" i="10"/>
  <c r="BQ370" i="10"/>
  <c r="V11" i="12"/>
  <c r="CL370" i="10"/>
  <c r="N11" i="12"/>
  <c r="W11" i="12"/>
  <c r="V10" i="12"/>
  <c r="CL330" i="10"/>
  <c r="N10" i="12"/>
  <c r="W10" i="12"/>
  <c r="V9" i="12"/>
  <c r="CL290" i="10"/>
  <c r="N9" i="12"/>
  <c r="W9" i="12"/>
  <c r="V8" i="12"/>
  <c r="CL250" i="10"/>
  <c r="N8" i="12"/>
  <c r="W8" i="12"/>
  <c r="V7" i="12"/>
  <c r="CL210" i="10"/>
  <c r="N7" i="12"/>
  <c r="W7" i="12"/>
  <c r="V6" i="12"/>
  <c r="CL170" i="10"/>
  <c r="N6" i="12"/>
  <c r="W6" i="12"/>
  <c r="V5" i="12"/>
  <c r="CL130" i="10"/>
  <c r="N5" i="12"/>
  <c r="W5" i="12"/>
  <c r="V4" i="12"/>
  <c r="CL90" i="10"/>
  <c r="N4" i="12"/>
  <c r="W4" i="12"/>
  <c r="BI7" i="10"/>
  <c r="BV338" i="10"/>
  <c r="CM338" i="10"/>
  <c r="BW338" i="10"/>
  <c r="CN338" i="10"/>
  <c r="BX338" i="10"/>
  <c r="CO338" i="10"/>
  <c r="CP338" i="10"/>
  <c r="BV342" i="10"/>
  <c r="CM342" i="10"/>
  <c r="BW342" i="10"/>
  <c r="CN342" i="10"/>
  <c r="BX342" i="10"/>
  <c r="CO342" i="10"/>
  <c r="CP342" i="10"/>
  <c r="BV346" i="10"/>
  <c r="CM346" i="10"/>
  <c r="BW346" i="10"/>
  <c r="CN346" i="10"/>
  <c r="BX346" i="10"/>
  <c r="CO346" i="10"/>
  <c r="CP346" i="10"/>
  <c r="BV350" i="10"/>
  <c r="CM350" i="10"/>
  <c r="BW350" i="10"/>
  <c r="CN350" i="10"/>
  <c r="BX350" i="10"/>
  <c r="CO350" i="10"/>
  <c r="CP350" i="10"/>
  <c r="BV354" i="10"/>
  <c r="CM354" i="10"/>
  <c r="BW354" i="10"/>
  <c r="CN354" i="10"/>
  <c r="BX354" i="10"/>
  <c r="CO354" i="10"/>
  <c r="CP354" i="10"/>
  <c r="BV358" i="10"/>
  <c r="CM358" i="10"/>
  <c r="BW358" i="10"/>
  <c r="CN358" i="10"/>
  <c r="BX358" i="10"/>
  <c r="CO358" i="10"/>
  <c r="CP358" i="10"/>
  <c r="BV362" i="10"/>
  <c r="CM362" i="10"/>
  <c r="BW362" i="10"/>
  <c r="CN362" i="10"/>
  <c r="BX362" i="10"/>
  <c r="CO362" i="10"/>
  <c r="CP362" i="10"/>
  <c r="BV366" i="10"/>
  <c r="CM366" i="10"/>
  <c r="BW366" i="10"/>
  <c r="CN366" i="10"/>
  <c r="BX366" i="10"/>
  <c r="CO366" i="10"/>
  <c r="CP366" i="10"/>
  <c r="CP370" i="10"/>
  <c r="U11" i="12"/>
  <c r="X11" i="12"/>
  <c r="BV298" i="10"/>
  <c r="CM298" i="10"/>
  <c r="BW298" i="10"/>
  <c r="CN298" i="10"/>
  <c r="BX298" i="10"/>
  <c r="CO298" i="10"/>
  <c r="CP298" i="10"/>
  <c r="BV302" i="10"/>
  <c r="CM302" i="10"/>
  <c r="BW302" i="10"/>
  <c r="CN302" i="10"/>
  <c r="BX302" i="10"/>
  <c r="CO302" i="10"/>
  <c r="CP302" i="10"/>
  <c r="BV306" i="10"/>
  <c r="CM306" i="10"/>
  <c r="BW306" i="10"/>
  <c r="CN306" i="10"/>
  <c r="BX306" i="10"/>
  <c r="CO306" i="10"/>
  <c r="CP306" i="10"/>
  <c r="BV310" i="10"/>
  <c r="CM310" i="10"/>
  <c r="BW310" i="10"/>
  <c r="CN310" i="10"/>
  <c r="BX310" i="10"/>
  <c r="CO310" i="10"/>
  <c r="CP310" i="10"/>
  <c r="BV314" i="10"/>
  <c r="CM314" i="10"/>
  <c r="BW314" i="10"/>
  <c r="CN314" i="10"/>
  <c r="BX314" i="10"/>
  <c r="CO314" i="10"/>
  <c r="CP314" i="10"/>
  <c r="BV318" i="10"/>
  <c r="CM318" i="10"/>
  <c r="BW318" i="10"/>
  <c r="CN318" i="10"/>
  <c r="BX318" i="10"/>
  <c r="CO318" i="10"/>
  <c r="CP318" i="10"/>
  <c r="BV322" i="10"/>
  <c r="CM322" i="10"/>
  <c r="BW322" i="10"/>
  <c r="CN322" i="10"/>
  <c r="BX322" i="10"/>
  <c r="CO322" i="10"/>
  <c r="CP322" i="10"/>
  <c r="BV326" i="10"/>
  <c r="CM326" i="10"/>
  <c r="BW326" i="10"/>
  <c r="CN326" i="10"/>
  <c r="BX326" i="10"/>
  <c r="CO326" i="10"/>
  <c r="CP326" i="10"/>
  <c r="CP330" i="10"/>
  <c r="U10" i="12"/>
  <c r="X10" i="12"/>
  <c r="BV258" i="10"/>
  <c r="CM258" i="10"/>
  <c r="BW258" i="10"/>
  <c r="CN258" i="10"/>
  <c r="BX258" i="10"/>
  <c r="CO258" i="10"/>
  <c r="CP258" i="10"/>
  <c r="BV262" i="10"/>
  <c r="CM262" i="10"/>
  <c r="BW262" i="10"/>
  <c r="CN262" i="10"/>
  <c r="BX262" i="10"/>
  <c r="CO262" i="10"/>
  <c r="CP262" i="10"/>
  <c r="BV266" i="10"/>
  <c r="CM266" i="10"/>
  <c r="BW266" i="10"/>
  <c r="CN266" i="10"/>
  <c r="BX266" i="10"/>
  <c r="CO266" i="10"/>
  <c r="CP266" i="10"/>
  <c r="BV270" i="10"/>
  <c r="CM270" i="10"/>
  <c r="BW270" i="10"/>
  <c r="CN270" i="10"/>
  <c r="BX270" i="10"/>
  <c r="CO270" i="10"/>
  <c r="CP270" i="10"/>
  <c r="BV274" i="10"/>
  <c r="CM274" i="10"/>
  <c r="BW274" i="10"/>
  <c r="CN274" i="10"/>
  <c r="BX274" i="10"/>
  <c r="CO274" i="10"/>
  <c r="CP274" i="10"/>
  <c r="BV278" i="10"/>
  <c r="CM278" i="10"/>
  <c r="BW278" i="10"/>
  <c r="CN278" i="10"/>
  <c r="BX278" i="10"/>
  <c r="CO278" i="10"/>
  <c r="CP278" i="10"/>
  <c r="BV282" i="10"/>
  <c r="CM282" i="10"/>
  <c r="BW282" i="10"/>
  <c r="CN282" i="10"/>
  <c r="BX282" i="10"/>
  <c r="CO282" i="10"/>
  <c r="CP282" i="10"/>
  <c r="BV286" i="10"/>
  <c r="CM286" i="10"/>
  <c r="BW286" i="10"/>
  <c r="CN286" i="10"/>
  <c r="BX286" i="10"/>
  <c r="CO286" i="10"/>
  <c r="CP286" i="10"/>
  <c r="CP290" i="10"/>
  <c r="U9" i="12"/>
  <c r="X9" i="12"/>
  <c r="BV218" i="10"/>
  <c r="CM218" i="10"/>
  <c r="BW218" i="10"/>
  <c r="CN218" i="10"/>
  <c r="BX218" i="10"/>
  <c r="CO218" i="10"/>
  <c r="CP218" i="10"/>
  <c r="BV222" i="10"/>
  <c r="CM222" i="10"/>
  <c r="BW222" i="10"/>
  <c r="CN222" i="10"/>
  <c r="BX222" i="10"/>
  <c r="CO222" i="10"/>
  <c r="CP222" i="10"/>
  <c r="BV226" i="10"/>
  <c r="CM226" i="10"/>
  <c r="BW226" i="10"/>
  <c r="CN226" i="10"/>
  <c r="BX226" i="10"/>
  <c r="CO226" i="10"/>
  <c r="CP226" i="10"/>
  <c r="BV230" i="10"/>
  <c r="CM230" i="10"/>
  <c r="BW230" i="10"/>
  <c r="CN230" i="10"/>
  <c r="BX230" i="10"/>
  <c r="CO230" i="10"/>
  <c r="CP230" i="10"/>
  <c r="BV234" i="10"/>
  <c r="CM234" i="10"/>
  <c r="BW234" i="10"/>
  <c r="CN234" i="10"/>
  <c r="BX234" i="10"/>
  <c r="CO234" i="10"/>
  <c r="CP234" i="10"/>
  <c r="BV238" i="10"/>
  <c r="CM238" i="10"/>
  <c r="BW238" i="10"/>
  <c r="CN238" i="10"/>
  <c r="BX238" i="10"/>
  <c r="CO238" i="10"/>
  <c r="CP238" i="10"/>
  <c r="BV242" i="10"/>
  <c r="CM242" i="10"/>
  <c r="BW242" i="10"/>
  <c r="CN242" i="10"/>
  <c r="BX242" i="10"/>
  <c r="CO242" i="10"/>
  <c r="CP242" i="10"/>
  <c r="BV246" i="10"/>
  <c r="CM246" i="10"/>
  <c r="BW246" i="10"/>
  <c r="CN246" i="10"/>
  <c r="BX246" i="10"/>
  <c r="CO246" i="10"/>
  <c r="CP246" i="10"/>
  <c r="CP250" i="10"/>
  <c r="U8" i="12"/>
  <c r="X8" i="12"/>
  <c r="BV178" i="10"/>
  <c r="CM178" i="10"/>
  <c r="BW178" i="10"/>
  <c r="CN178" i="10"/>
  <c r="BX178" i="10"/>
  <c r="CO178" i="10"/>
  <c r="CP178" i="10"/>
  <c r="BV182" i="10"/>
  <c r="CM182" i="10"/>
  <c r="BW182" i="10"/>
  <c r="CN182" i="10"/>
  <c r="BX182" i="10"/>
  <c r="CO182" i="10"/>
  <c r="CP182" i="10"/>
  <c r="BV186" i="10"/>
  <c r="CM186" i="10"/>
  <c r="BW186" i="10"/>
  <c r="CN186" i="10"/>
  <c r="BX186" i="10"/>
  <c r="CO186" i="10"/>
  <c r="CP186" i="10"/>
  <c r="BV190" i="10"/>
  <c r="CM190" i="10"/>
  <c r="BW190" i="10"/>
  <c r="CN190" i="10"/>
  <c r="BX190" i="10"/>
  <c r="CO190" i="10"/>
  <c r="CP190" i="10"/>
  <c r="BV194" i="10"/>
  <c r="CM194" i="10"/>
  <c r="BW194" i="10"/>
  <c r="CN194" i="10"/>
  <c r="BX194" i="10"/>
  <c r="CO194" i="10"/>
  <c r="CP194" i="10"/>
  <c r="BV198" i="10"/>
  <c r="CM198" i="10"/>
  <c r="BW198" i="10"/>
  <c r="CN198" i="10"/>
  <c r="BX198" i="10"/>
  <c r="CO198" i="10"/>
  <c r="CP198" i="10"/>
  <c r="BV202" i="10"/>
  <c r="CM202" i="10"/>
  <c r="BW202" i="10"/>
  <c r="CN202" i="10"/>
  <c r="BX202" i="10"/>
  <c r="CO202" i="10"/>
  <c r="CP202" i="10"/>
  <c r="BV206" i="10"/>
  <c r="CM206" i="10"/>
  <c r="BW206" i="10"/>
  <c r="CN206" i="10"/>
  <c r="BX206" i="10"/>
  <c r="CO206" i="10"/>
  <c r="CP206" i="10"/>
  <c r="CP210" i="10"/>
  <c r="U7" i="12"/>
  <c r="X7" i="12"/>
  <c r="BV138" i="10"/>
  <c r="CM138" i="10"/>
  <c r="BW138" i="10"/>
  <c r="CN138" i="10"/>
  <c r="BX138" i="10"/>
  <c r="CO138" i="10"/>
  <c r="CP138" i="10"/>
  <c r="BV142" i="10"/>
  <c r="CM142" i="10"/>
  <c r="BW142" i="10"/>
  <c r="CN142" i="10"/>
  <c r="BX142" i="10"/>
  <c r="CO142" i="10"/>
  <c r="CP142" i="10"/>
  <c r="BV146" i="10"/>
  <c r="CM146" i="10"/>
  <c r="BW146" i="10"/>
  <c r="CN146" i="10"/>
  <c r="BX146" i="10"/>
  <c r="CO146" i="10"/>
  <c r="CP146" i="10"/>
  <c r="BV150" i="10"/>
  <c r="CM150" i="10"/>
  <c r="BW150" i="10"/>
  <c r="CN150" i="10"/>
  <c r="BX150" i="10"/>
  <c r="CO150" i="10"/>
  <c r="CP150" i="10"/>
  <c r="BV154" i="10"/>
  <c r="CM154" i="10"/>
  <c r="BW154" i="10"/>
  <c r="CN154" i="10"/>
  <c r="BX154" i="10"/>
  <c r="CO154" i="10"/>
  <c r="CP154" i="10"/>
  <c r="BV158" i="10"/>
  <c r="CM158" i="10"/>
  <c r="BW158" i="10"/>
  <c r="CN158" i="10"/>
  <c r="BX158" i="10"/>
  <c r="CO158" i="10"/>
  <c r="CP158" i="10"/>
  <c r="BV162" i="10"/>
  <c r="CM162" i="10"/>
  <c r="BW162" i="10"/>
  <c r="CN162" i="10"/>
  <c r="BX162" i="10"/>
  <c r="CO162" i="10"/>
  <c r="CP162" i="10"/>
  <c r="BV166" i="10"/>
  <c r="CM166" i="10"/>
  <c r="BW166" i="10"/>
  <c r="CN166" i="10"/>
  <c r="BX166" i="10"/>
  <c r="CO166" i="10"/>
  <c r="CP166" i="10"/>
  <c r="CP170" i="10"/>
  <c r="U6" i="12"/>
  <c r="X6" i="12"/>
  <c r="BV98" i="10"/>
  <c r="CM98" i="10"/>
  <c r="BW98" i="10"/>
  <c r="CN98" i="10"/>
  <c r="BX98" i="10"/>
  <c r="CO98" i="10"/>
  <c r="CP98" i="10"/>
  <c r="BV102" i="10"/>
  <c r="CM102" i="10"/>
  <c r="BW102" i="10"/>
  <c r="CN102" i="10"/>
  <c r="BX102" i="10"/>
  <c r="CO102" i="10"/>
  <c r="CP102" i="10"/>
  <c r="BV106" i="10"/>
  <c r="CM106" i="10"/>
  <c r="BW106" i="10"/>
  <c r="CN106" i="10"/>
  <c r="BX106" i="10"/>
  <c r="CO106" i="10"/>
  <c r="CP106" i="10"/>
  <c r="BV110" i="10"/>
  <c r="CM110" i="10"/>
  <c r="BW110" i="10"/>
  <c r="CN110" i="10"/>
  <c r="BX110" i="10"/>
  <c r="CO110" i="10"/>
  <c r="CP110" i="10"/>
  <c r="BV114" i="10"/>
  <c r="CM114" i="10"/>
  <c r="BW114" i="10"/>
  <c r="CN114" i="10"/>
  <c r="BX114" i="10"/>
  <c r="CO114" i="10"/>
  <c r="CP114" i="10"/>
  <c r="BV118" i="10"/>
  <c r="CM118" i="10"/>
  <c r="BW118" i="10"/>
  <c r="CN118" i="10"/>
  <c r="BX118" i="10"/>
  <c r="CO118" i="10"/>
  <c r="CP118" i="10"/>
  <c r="BV122" i="10"/>
  <c r="CM122" i="10"/>
  <c r="BW122" i="10"/>
  <c r="CN122" i="10"/>
  <c r="BX122" i="10"/>
  <c r="CO122" i="10"/>
  <c r="CP122" i="10"/>
  <c r="BV126" i="10"/>
  <c r="CM126" i="10"/>
  <c r="BW126" i="10"/>
  <c r="CN126" i="10"/>
  <c r="BX126" i="10"/>
  <c r="CO126" i="10"/>
  <c r="CP126" i="10"/>
  <c r="CP130" i="10"/>
  <c r="U5" i="12"/>
  <c r="X5" i="12"/>
  <c r="BV58" i="10"/>
  <c r="CM58" i="10"/>
  <c r="BW58" i="10"/>
  <c r="CN58" i="10"/>
  <c r="BX58" i="10"/>
  <c r="CO58" i="10"/>
  <c r="CP58" i="10"/>
  <c r="BV62" i="10"/>
  <c r="CM62" i="10"/>
  <c r="BW62" i="10"/>
  <c r="CN62" i="10"/>
  <c r="BX62" i="10"/>
  <c r="CO62" i="10"/>
  <c r="CP62" i="10"/>
  <c r="BV66" i="10"/>
  <c r="CM66" i="10"/>
  <c r="BW66" i="10"/>
  <c r="CN66" i="10"/>
  <c r="BX66" i="10"/>
  <c r="CO66" i="10"/>
  <c r="CP66" i="10"/>
  <c r="BV70" i="10"/>
  <c r="CM70" i="10"/>
  <c r="BW70" i="10"/>
  <c r="CN70" i="10"/>
  <c r="BX70" i="10"/>
  <c r="CO70" i="10"/>
  <c r="CP70" i="10"/>
  <c r="BV74" i="10"/>
  <c r="CM74" i="10"/>
  <c r="BW74" i="10"/>
  <c r="CN74" i="10"/>
  <c r="BX74" i="10"/>
  <c r="CO74" i="10"/>
  <c r="CP74" i="10"/>
  <c r="BV78" i="10"/>
  <c r="CM78" i="10"/>
  <c r="BW78" i="10"/>
  <c r="CN78" i="10"/>
  <c r="BX78" i="10"/>
  <c r="CO78" i="10"/>
  <c r="CP78" i="10"/>
  <c r="BV82" i="10"/>
  <c r="CM82" i="10"/>
  <c r="BW82" i="10"/>
  <c r="CN82" i="10"/>
  <c r="BX82" i="10"/>
  <c r="CO82" i="10"/>
  <c r="CP82" i="10"/>
  <c r="BV86" i="10"/>
  <c r="CM86" i="10"/>
  <c r="BW86" i="10"/>
  <c r="CN86" i="10"/>
  <c r="BX86" i="10"/>
  <c r="CO86" i="10"/>
  <c r="CP86" i="10"/>
  <c r="CP90" i="10"/>
  <c r="U4" i="12"/>
  <c r="X4" i="12"/>
  <c r="Q11" i="12"/>
  <c r="Q10" i="12"/>
  <c r="Q9" i="12"/>
  <c r="Q8" i="12"/>
  <c r="Q7" i="12"/>
  <c r="Q6" i="12"/>
  <c r="Q5" i="12"/>
  <c r="Q4" i="12"/>
  <c r="M11" i="12"/>
  <c r="M10" i="12"/>
  <c r="M9" i="12"/>
  <c r="M8" i="12"/>
  <c r="M7" i="12"/>
  <c r="M6" i="12"/>
  <c r="M5" i="12"/>
  <c r="M4" i="12"/>
  <c r="K11" i="12"/>
  <c r="K10" i="12"/>
  <c r="K9" i="12"/>
  <c r="K8" i="12"/>
  <c r="K7" i="12"/>
  <c r="K6" i="12"/>
  <c r="K5" i="12"/>
  <c r="K4" i="12"/>
  <c r="AY11" i="12"/>
  <c r="AY10" i="12"/>
  <c r="AY9" i="12"/>
  <c r="AY8" i="12"/>
  <c r="AY7" i="12"/>
  <c r="AY6" i="12"/>
  <c r="AY5" i="12"/>
  <c r="AY4" i="12"/>
  <c r="AO11" i="12"/>
  <c r="AX11" i="12"/>
  <c r="AN11" i="12"/>
  <c r="AW11" i="12"/>
  <c r="AM11" i="12"/>
  <c r="AV11" i="12"/>
  <c r="AU11" i="12"/>
  <c r="AT11" i="12"/>
  <c r="AS11" i="12"/>
  <c r="AR11" i="12"/>
  <c r="AO10" i="12"/>
  <c r="AX10" i="12"/>
  <c r="AN10" i="12"/>
  <c r="AW10" i="12"/>
  <c r="AM10" i="12"/>
  <c r="AV10" i="12"/>
  <c r="AU10" i="12"/>
  <c r="AT10" i="12"/>
  <c r="AS10" i="12"/>
  <c r="AR10" i="12"/>
  <c r="AO9" i="12"/>
  <c r="AX9" i="12"/>
  <c r="AN9" i="12"/>
  <c r="AW9" i="12"/>
  <c r="AM9" i="12"/>
  <c r="AV9" i="12"/>
  <c r="AU9" i="12"/>
  <c r="AT9" i="12"/>
  <c r="AS9" i="12"/>
  <c r="AR9" i="12"/>
  <c r="AO8" i="12"/>
  <c r="AX8" i="12"/>
  <c r="AN8" i="12"/>
  <c r="AW8" i="12"/>
  <c r="AM8" i="12"/>
  <c r="AV8" i="12"/>
  <c r="AU8" i="12"/>
  <c r="AT8" i="12"/>
  <c r="AS8" i="12"/>
  <c r="AR8" i="12"/>
  <c r="AO7" i="12"/>
  <c r="AX7" i="12"/>
  <c r="AN7" i="12"/>
  <c r="AW7" i="12"/>
  <c r="AM7" i="12"/>
  <c r="AV7" i="12"/>
  <c r="AU7" i="12"/>
  <c r="AT7" i="12"/>
  <c r="AS7" i="12"/>
  <c r="AR7" i="12"/>
  <c r="AO6" i="12"/>
  <c r="AX6" i="12"/>
  <c r="AN6" i="12"/>
  <c r="AW6" i="12"/>
  <c r="AM6" i="12"/>
  <c r="AV6" i="12"/>
  <c r="AU6" i="12"/>
  <c r="AT6" i="12"/>
  <c r="AS6" i="12"/>
  <c r="AR6" i="12"/>
  <c r="AO5" i="12"/>
  <c r="AX5" i="12"/>
  <c r="AN5" i="12"/>
  <c r="AW5" i="12"/>
  <c r="AM5" i="12"/>
  <c r="AV5" i="12"/>
  <c r="AU5" i="12"/>
  <c r="AT5" i="12"/>
  <c r="AS5" i="12"/>
  <c r="AR5" i="12"/>
  <c r="AU4" i="12"/>
  <c r="AT4" i="12"/>
  <c r="AS4" i="12"/>
  <c r="AO4" i="12"/>
  <c r="AX4" i="12"/>
  <c r="AN4" i="12"/>
  <c r="AW4" i="12"/>
  <c r="AM4" i="12"/>
  <c r="AV4" i="12"/>
  <c r="AL4" i="12"/>
  <c r="AR4" i="12"/>
  <c r="BY338" i="10"/>
  <c r="CQ338" i="10"/>
  <c r="BY342" i="10"/>
  <c r="CQ342" i="10"/>
  <c r="BY346" i="10"/>
  <c r="CQ346" i="10"/>
  <c r="BY350" i="10"/>
  <c r="CQ350" i="10"/>
  <c r="BY354" i="10"/>
  <c r="CQ354" i="10"/>
  <c r="BY358" i="10"/>
  <c r="CQ358" i="10"/>
  <c r="BY362" i="10"/>
  <c r="CQ362" i="10"/>
  <c r="BY366" i="10"/>
  <c r="CQ366" i="10"/>
  <c r="CQ370" i="10"/>
  <c r="S11" i="12"/>
  <c r="DV11" i="12"/>
  <c r="BY298" i="10"/>
  <c r="CQ298" i="10"/>
  <c r="BY302" i="10"/>
  <c r="CQ302" i="10"/>
  <c r="BY306" i="10"/>
  <c r="CQ306" i="10"/>
  <c r="BY310" i="10"/>
  <c r="CQ310" i="10"/>
  <c r="BY314" i="10"/>
  <c r="CQ314" i="10"/>
  <c r="BY318" i="10"/>
  <c r="CQ318" i="10"/>
  <c r="BY322" i="10"/>
  <c r="CQ322" i="10"/>
  <c r="BY326" i="10"/>
  <c r="CQ326" i="10"/>
  <c r="CQ330" i="10"/>
  <c r="S10" i="12"/>
  <c r="DV10" i="12"/>
  <c r="BY258" i="10"/>
  <c r="CQ258" i="10"/>
  <c r="BY262" i="10"/>
  <c r="CQ262" i="10"/>
  <c r="BY266" i="10"/>
  <c r="CQ266" i="10"/>
  <c r="BY270" i="10"/>
  <c r="CQ270" i="10"/>
  <c r="BY274" i="10"/>
  <c r="CQ274" i="10"/>
  <c r="BY278" i="10"/>
  <c r="CQ278" i="10"/>
  <c r="BY282" i="10"/>
  <c r="CQ282" i="10"/>
  <c r="BY286" i="10"/>
  <c r="CQ286" i="10"/>
  <c r="CQ290" i="10"/>
  <c r="S9" i="12"/>
  <c r="DV9" i="12"/>
  <c r="BY218" i="10"/>
  <c r="CQ218" i="10"/>
  <c r="BY222" i="10"/>
  <c r="CQ222" i="10"/>
  <c r="BY226" i="10"/>
  <c r="CQ226" i="10"/>
  <c r="BY230" i="10"/>
  <c r="CQ230" i="10"/>
  <c r="BY234" i="10"/>
  <c r="CQ234" i="10"/>
  <c r="BY238" i="10"/>
  <c r="CQ238" i="10"/>
  <c r="BY242" i="10"/>
  <c r="CQ242" i="10"/>
  <c r="BY246" i="10"/>
  <c r="CQ246" i="10"/>
  <c r="CQ250" i="10"/>
  <c r="S8" i="12"/>
  <c r="DV8" i="12"/>
  <c r="BY178" i="10"/>
  <c r="CQ178" i="10"/>
  <c r="BY182" i="10"/>
  <c r="CQ182" i="10"/>
  <c r="BY186" i="10"/>
  <c r="CQ186" i="10"/>
  <c r="BY190" i="10"/>
  <c r="CQ190" i="10"/>
  <c r="BY194" i="10"/>
  <c r="CQ194" i="10"/>
  <c r="BY198" i="10"/>
  <c r="CQ198" i="10"/>
  <c r="BY202" i="10"/>
  <c r="CQ202" i="10"/>
  <c r="BY206" i="10"/>
  <c r="CQ206" i="10"/>
  <c r="CQ210" i="10"/>
  <c r="S7" i="12"/>
  <c r="DV7" i="12"/>
  <c r="BY138" i="10"/>
  <c r="CQ138" i="10"/>
  <c r="BY142" i="10"/>
  <c r="CQ142" i="10"/>
  <c r="BY146" i="10"/>
  <c r="CQ146" i="10"/>
  <c r="BY150" i="10"/>
  <c r="CQ150" i="10"/>
  <c r="BY154" i="10"/>
  <c r="CQ154" i="10"/>
  <c r="BY158" i="10"/>
  <c r="CQ158" i="10"/>
  <c r="BY162" i="10"/>
  <c r="CQ162" i="10"/>
  <c r="BY166" i="10"/>
  <c r="CQ166" i="10"/>
  <c r="CQ170" i="10"/>
  <c r="S6" i="12"/>
  <c r="DV6" i="12"/>
  <c r="BY98" i="10"/>
  <c r="CQ98" i="10"/>
  <c r="BY102" i="10"/>
  <c r="CQ102" i="10"/>
  <c r="BY106" i="10"/>
  <c r="CQ106" i="10"/>
  <c r="BY110" i="10"/>
  <c r="CQ110" i="10"/>
  <c r="BY114" i="10"/>
  <c r="CQ114" i="10"/>
  <c r="BY118" i="10"/>
  <c r="CQ118" i="10"/>
  <c r="BY122" i="10"/>
  <c r="CQ122" i="10"/>
  <c r="BY126" i="10"/>
  <c r="CQ126" i="10"/>
  <c r="CQ130" i="10"/>
  <c r="S5" i="12"/>
  <c r="DV5" i="12"/>
  <c r="BY58" i="10"/>
  <c r="CQ58" i="10"/>
  <c r="BY62" i="10"/>
  <c r="CQ62" i="10"/>
  <c r="BY66" i="10"/>
  <c r="CQ66" i="10"/>
  <c r="BY70" i="10"/>
  <c r="CQ70" i="10"/>
  <c r="BY74" i="10"/>
  <c r="CQ74" i="10"/>
  <c r="BY78" i="10"/>
  <c r="CQ78" i="10"/>
  <c r="BY82" i="10"/>
  <c r="CQ82" i="10"/>
  <c r="BY86" i="10"/>
  <c r="CQ86" i="10"/>
  <c r="CQ90" i="10"/>
  <c r="S4" i="12"/>
  <c r="DV4" i="12"/>
  <c r="BJ11" i="12"/>
  <c r="BI11" i="12"/>
  <c r="BH11" i="12"/>
  <c r="BG11" i="12"/>
  <c r="BF11" i="12"/>
  <c r="BJ10" i="12"/>
  <c r="BI10" i="12"/>
  <c r="BH10" i="12"/>
  <c r="BG10" i="12"/>
  <c r="BF10" i="12"/>
  <c r="BJ9" i="12"/>
  <c r="BI9" i="12"/>
  <c r="BH9" i="12"/>
  <c r="BG9" i="12"/>
  <c r="BF9" i="12"/>
  <c r="BJ8" i="12"/>
  <c r="BI8" i="12"/>
  <c r="BH8" i="12"/>
  <c r="BG8" i="12"/>
  <c r="BF8" i="12"/>
  <c r="BJ7" i="12"/>
  <c r="BI7" i="12"/>
  <c r="BH7" i="12"/>
  <c r="BG7" i="12"/>
  <c r="BF7" i="12"/>
  <c r="BJ6" i="12"/>
  <c r="BI6" i="12"/>
  <c r="BH6" i="12"/>
  <c r="BG6" i="12"/>
  <c r="BF6" i="12"/>
  <c r="BJ5" i="12"/>
  <c r="BI5" i="12"/>
  <c r="BH5" i="12"/>
  <c r="BG5" i="12"/>
  <c r="BF5" i="12"/>
  <c r="BJ4" i="12"/>
  <c r="BI4" i="12"/>
  <c r="BH4" i="12"/>
  <c r="BG4" i="12"/>
  <c r="BF4" i="12"/>
  <c r="BB11" i="12"/>
  <c r="BA11" i="12"/>
  <c r="BB10" i="12"/>
  <c r="BA10" i="12"/>
  <c r="BB9" i="12"/>
  <c r="BA9" i="12"/>
  <c r="BB8" i="12"/>
  <c r="BA8" i="12"/>
  <c r="BB7" i="12"/>
  <c r="BA7" i="12"/>
  <c r="BB6" i="12"/>
  <c r="BA6" i="12"/>
  <c r="BB5" i="12"/>
  <c r="BA5" i="12"/>
  <c r="BB4" i="12"/>
  <c r="BA4" i="12"/>
  <c r="CA338" i="10"/>
  <c r="CS338" i="10"/>
  <c r="CA342" i="10"/>
  <c r="CS342" i="10"/>
  <c r="CA346" i="10"/>
  <c r="CS346" i="10"/>
  <c r="CA350" i="10"/>
  <c r="CS350" i="10"/>
  <c r="CA354" i="10"/>
  <c r="CS354" i="10"/>
  <c r="CA358" i="10"/>
  <c r="CS358" i="10"/>
  <c r="CA362" i="10"/>
  <c r="CS362" i="10"/>
  <c r="CA366" i="10"/>
  <c r="CS366" i="10"/>
  <c r="CS370" i="10"/>
  <c r="T11" i="12"/>
  <c r="CA298" i="10"/>
  <c r="CS298" i="10"/>
  <c r="CA302" i="10"/>
  <c r="CS302" i="10"/>
  <c r="CA306" i="10"/>
  <c r="CS306" i="10"/>
  <c r="CA310" i="10"/>
  <c r="CS310" i="10"/>
  <c r="CA314" i="10"/>
  <c r="CS314" i="10"/>
  <c r="CA318" i="10"/>
  <c r="CS318" i="10"/>
  <c r="CA322" i="10"/>
  <c r="CS322" i="10"/>
  <c r="CA326" i="10"/>
  <c r="CS326" i="10"/>
  <c r="CS330" i="10"/>
  <c r="T10" i="12"/>
  <c r="CA258" i="10"/>
  <c r="CS258" i="10"/>
  <c r="CA262" i="10"/>
  <c r="CS262" i="10"/>
  <c r="CA266" i="10"/>
  <c r="CS266" i="10"/>
  <c r="CA270" i="10"/>
  <c r="CS270" i="10"/>
  <c r="CA274" i="10"/>
  <c r="CS274" i="10"/>
  <c r="CA278" i="10"/>
  <c r="CS278" i="10"/>
  <c r="CA282" i="10"/>
  <c r="CS282" i="10"/>
  <c r="CA286" i="10"/>
  <c r="CS286" i="10"/>
  <c r="CS290" i="10"/>
  <c r="T9" i="12"/>
  <c r="CA218" i="10"/>
  <c r="CS218" i="10"/>
  <c r="CA222" i="10"/>
  <c r="CS222" i="10"/>
  <c r="CA226" i="10"/>
  <c r="CS226" i="10"/>
  <c r="CA230" i="10"/>
  <c r="CS230" i="10"/>
  <c r="CA234" i="10"/>
  <c r="CS234" i="10"/>
  <c r="CA238" i="10"/>
  <c r="CS238" i="10"/>
  <c r="CA242" i="10"/>
  <c r="CS242" i="10"/>
  <c r="CA246" i="10"/>
  <c r="CS246" i="10"/>
  <c r="CS250" i="10"/>
  <c r="T8" i="12"/>
  <c r="CA178" i="10"/>
  <c r="CS178" i="10"/>
  <c r="CA182" i="10"/>
  <c r="CS182" i="10"/>
  <c r="CA186" i="10"/>
  <c r="CS186" i="10"/>
  <c r="CA190" i="10"/>
  <c r="CS190" i="10"/>
  <c r="CA194" i="10"/>
  <c r="CS194" i="10"/>
  <c r="CA198" i="10"/>
  <c r="CS198" i="10"/>
  <c r="CA202" i="10"/>
  <c r="CS202" i="10"/>
  <c r="CA206" i="10"/>
  <c r="CS206" i="10"/>
  <c r="CS210" i="10"/>
  <c r="T7" i="12"/>
  <c r="CA138" i="10"/>
  <c r="CS138" i="10"/>
  <c r="CA142" i="10"/>
  <c r="CS142" i="10"/>
  <c r="CA146" i="10"/>
  <c r="CS146" i="10"/>
  <c r="CA150" i="10"/>
  <c r="CS150" i="10"/>
  <c r="CA154" i="10"/>
  <c r="CS154" i="10"/>
  <c r="CA158" i="10"/>
  <c r="CS158" i="10"/>
  <c r="CA162" i="10"/>
  <c r="CS162" i="10"/>
  <c r="CA166" i="10"/>
  <c r="CS166" i="10"/>
  <c r="CS170" i="10"/>
  <c r="T6" i="12"/>
  <c r="CA98" i="10"/>
  <c r="CS98" i="10"/>
  <c r="CA102" i="10"/>
  <c r="CS102" i="10"/>
  <c r="CA106" i="10"/>
  <c r="CS106" i="10"/>
  <c r="CA110" i="10"/>
  <c r="CS110" i="10"/>
  <c r="CA114" i="10"/>
  <c r="CS114" i="10"/>
  <c r="CA118" i="10"/>
  <c r="CS118" i="10"/>
  <c r="CA122" i="10"/>
  <c r="CS122" i="10"/>
  <c r="CA126" i="10"/>
  <c r="CS126" i="10"/>
  <c r="CS130" i="10"/>
  <c r="T5" i="12"/>
  <c r="CA58" i="10"/>
  <c r="CS58" i="10"/>
  <c r="CA62" i="10"/>
  <c r="CS62" i="10"/>
  <c r="CA66" i="10"/>
  <c r="CS66" i="10"/>
  <c r="CA70" i="10"/>
  <c r="CS70" i="10"/>
  <c r="CA74" i="10"/>
  <c r="CS74" i="10"/>
  <c r="CA78" i="10"/>
  <c r="CS78" i="10"/>
  <c r="CA82" i="10"/>
  <c r="CS82" i="10"/>
  <c r="CA86" i="10"/>
  <c r="CS86" i="10"/>
  <c r="CS90" i="10"/>
  <c r="T4" i="12"/>
  <c r="J11" i="12"/>
  <c r="J10" i="12"/>
  <c r="J9" i="12"/>
  <c r="J8" i="12"/>
  <c r="J7" i="12"/>
  <c r="J6" i="12"/>
  <c r="J5" i="12"/>
  <c r="J4" i="12"/>
  <c r="EM11" i="12"/>
  <c r="EL11" i="12"/>
  <c r="EK11" i="12"/>
  <c r="EJ11" i="12"/>
  <c r="EI11" i="12"/>
  <c r="EH11" i="12"/>
  <c r="EG11" i="12"/>
  <c r="EF11" i="12"/>
  <c r="EE11" i="12"/>
  <c r="ED11" i="12"/>
  <c r="EM10" i="12"/>
  <c r="EL10" i="12"/>
  <c r="EK10" i="12"/>
  <c r="EJ10" i="12"/>
  <c r="EI10" i="12"/>
  <c r="EH10" i="12"/>
  <c r="EG10" i="12"/>
  <c r="EF10" i="12"/>
  <c r="EE10" i="12"/>
  <c r="ED10" i="12"/>
  <c r="EM9" i="12"/>
  <c r="EL9" i="12"/>
  <c r="EK9" i="12"/>
  <c r="EJ9" i="12"/>
  <c r="EI9" i="12"/>
  <c r="EH9" i="12"/>
  <c r="EG9" i="12"/>
  <c r="EF9" i="12"/>
  <c r="EE9" i="12"/>
  <c r="ED9" i="12"/>
  <c r="EM8" i="12"/>
  <c r="EL8" i="12"/>
  <c r="EK8" i="12"/>
  <c r="EJ8" i="12"/>
  <c r="EI8" i="12"/>
  <c r="EH8" i="12"/>
  <c r="EG8" i="12"/>
  <c r="EF8" i="12"/>
  <c r="EE8" i="12"/>
  <c r="ED8" i="12"/>
  <c r="EM7" i="12"/>
  <c r="EL7" i="12"/>
  <c r="EK7" i="12"/>
  <c r="EJ7" i="12"/>
  <c r="EI7" i="12"/>
  <c r="EH7" i="12"/>
  <c r="EG7" i="12"/>
  <c r="EF7" i="12"/>
  <c r="EE7" i="12"/>
  <c r="ED7" i="12"/>
  <c r="EM6" i="12"/>
  <c r="EL6" i="12"/>
  <c r="EK6" i="12"/>
  <c r="EJ6" i="12"/>
  <c r="EI6" i="12"/>
  <c r="EH6" i="12"/>
  <c r="EG6" i="12"/>
  <c r="EF6" i="12"/>
  <c r="EE6" i="12"/>
  <c r="ED6" i="12"/>
  <c r="EM5" i="12"/>
  <c r="EL5" i="12"/>
  <c r="EK5" i="12"/>
  <c r="EJ5" i="12"/>
  <c r="EI5" i="12"/>
  <c r="EH5" i="12"/>
  <c r="EG5" i="12"/>
  <c r="EF5" i="12"/>
  <c r="EE5" i="12"/>
  <c r="ED5" i="12"/>
  <c r="EM4" i="12"/>
  <c r="EL4" i="12"/>
  <c r="EK4" i="12"/>
  <c r="EJ4" i="12"/>
  <c r="EI4" i="12"/>
  <c r="EH4" i="12"/>
  <c r="EG4" i="12"/>
  <c r="EF4" i="12"/>
  <c r="EE4" i="12"/>
  <c r="ED4" i="12"/>
  <c r="O4" i="12"/>
  <c r="I4" i="12"/>
  <c r="F11" i="12"/>
  <c r="F10" i="12"/>
  <c r="F9" i="12"/>
  <c r="F8" i="12"/>
  <c r="F7" i="12"/>
  <c r="F6" i="12"/>
  <c r="F5" i="12"/>
  <c r="F4" i="12"/>
  <c r="B11" i="12"/>
  <c r="B10" i="12"/>
  <c r="B9" i="12"/>
  <c r="B8" i="12"/>
  <c r="B7" i="12"/>
  <c r="B6" i="12"/>
  <c r="B5" i="12"/>
  <c r="B4" i="12"/>
  <c r="AL11" i="12"/>
  <c r="AK11" i="12"/>
  <c r="AJ11" i="12"/>
  <c r="AI11" i="12"/>
  <c r="AH11" i="12"/>
  <c r="AG11" i="12"/>
  <c r="AF11" i="12"/>
  <c r="AE11" i="12"/>
  <c r="AD11" i="12"/>
  <c r="AC11" i="12"/>
  <c r="AB11" i="12"/>
  <c r="AA11" i="12"/>
  <c r="AL10" i="12"/>
  <c r="AK10" i="12"/>
  <c r="AJ10" i="12"/>
  <c r="AI10" i="12"/>
  <c r="AH10" i="12"/>
  <c r="AG10" i="12"/>
  <c r="AF10" i="12"/>
  <c r="AE10" i="12"/>
  <c r="AD10" i="12"/>
  <c r="AC10" i="12"/>
  <c r="AB10" i="12"/>
  <c r="AA10" i="12"/>
  <c r="AL9" i="12"/>
  <c r="AK9" i="12"/>
  <c r="AJ9" i="12"/>
  <c r="AI9" i="12"/>
  <c r="AH9" i="12"/>
  <c r="AG9" i="12"/>
  <c r="AF9" i="12"/>
  <c r="AE9" i="12"/>
  <c r="AD9" i="12"/>
  <c r="AC9" i="12"/>
  <c r="AB9" i="12"/>
  <c r="AA9" i="12"/>
  <c r="AL8" i="12"/>
  <c r="AK8" i="12"/>
  <c r="AJ8" i="12"/>
  <c r="AI8" i="12"/>
  <c r="AH8" i="12"/>
  <c r="AG8" i="12"/>
  <c r="AF8" i="12"/>
  <c r="AE8" i="12"/>
  <c r="AD8" i="12"/>
  <c r="AC8" i="12"/>
  <c r="AB8" i="12"/>
  <c r="AA8" i="12"/>
  <c r="AL7" i="12"/>
  <c r="AK7" i="12"/>
  <c r="AJ7" i="12"/>
  <c r="AI7" i="12"/>
  <c r="AH7" i="12"/>
  <c r="AG7" i="12"/>
  <c r="AF7" i="12"/>
  <c r="AE7" i="12"/>
  <c r="AD7" i="12"/>
  <c r="AC7" i="12"/>
  <c r="AB7" i="12"/>
  <c r="AA7" i="12"/>
  <c r="AL6" i="12"/>
  <c r="AK6" i="12"/>
  <c r="AJ6" i="12"/>
  <c r="AI6" i="12"/>
  <c r="AH6" i="12"/>
  <c r="AG6" i="12"/>
  <c r="AF6" i="12"/>
  <c r="AE6" i="12"/>
  <c r="AD6" i="12"/>
  <c r="AC6" i="12"/>
  <c r="AB6" i="12"/>
  <c r="AA6" i="12"/>
  <c r="AL5" i="12"/>
  <c r="AK5" i="12"/>
  <c r="AJ5" i="12"/>
  <c r="AI5" i="12"/>
  <c r="AH5" i="12"/>
  <c r="AG5" i="12"/>
  <c r="AF5" i="12"/>
  <c r="AE5" i="12"/>
  <c r="AD5" i="12"/>
  <c r="AC5" i="12"/>
  <c r="AB5" i="12"/>
  <c r="AA5" i="12"/>
  <c r="AK4" i="12"/>
  <c r="AJ4" i="12"/>
  <c r="AI4" i="12"/>
  <c r="AH4" i="12"/>
  <c r="AG4" i="12"/>
  <c r="AF4" i="12"/>
  <c r="AE4" i="12"/>
  <c r="AD4" i="12"/>
  <c r="AC4" i="12"/>
  <c r="AB4" i="12"/>
  <c r="AA4" i="12"/>
  <c r="R11" i="12"/>
  <c r="R10" i="12"/>
  <c r="R9" i="12"/>
  <c r="R8" i="12"/>
  <c r="R7" i="12"/>
  <c r="R6" i="12"/>
  <c r="R5" i="12"/>
  <c r="R4" i="12"/>
  <c r="DW11" i="12"/>
  <c r="DU11" i="12"/>
  <c r="DT11" i="12"/>
  <c r="DS11" i="12"/>
  <c r="DR11" i="12"/>
  <c r="DQ11" i="12"/>
  <c r="DP11" i="12"/>
  <c r="DO11" i="12"/>
  <c r="DN11" i="12"/>
  <c r="DM11" i="12"/>
  <c r="DL11" i="12"/>
  <c r="DK11" i="12"/>
  <c r="DJ11" i="12"/>
  <c r="DI11" i="12"/>
  <c r="DH11" i="12"/>
  <c r="DG11" i="12"/>
  <c r="DF11" i="12"/>
  <c r="DE11" i="12"/>
  <c r="DD11" i="12"/>
  <c r="DC11" i="12"/>
  <c r="DB11" i="12"/>
  <c r="DA11" i="12"/>
  <c r="CZ11" i="12"/>
  <c r="CY11" i="12"/>
  <c r="CX11" i="12"/>
  <c r="CW11" i="12"/>
  <c r="CV11" i="12"/>
  <c r="CU11" i="12"/>
  <c r="CT11" i="12"/>
  <c r="CS11" i="12"/>
  <c r="CR11" i="12"/>
  <c r="CQ11" i="12"/>
  <c r="CP11" i="12"/>
  <c r="CO11" i="12"/>
  <c r="CN11" i="12"/>
  <c r="CM11" i="12"/>
  <c r="CL11" i="12"/>
  <c r="CK11" i="12"/>
  <c r="CJ11" i="12"/>
  <c r="CI11" i="12"/>
  <c r="CH11" i="12"/>
  <c r="CG11" i="12"/>
  <c r="CF11" i="12"/>
  <c r="CE11" i="12"/>
  <c r="CD11" i="12"/>
  <c r="CC11" i="12"/>
  <c r="CB11" i="12"/>
  <c r="CA11" i="12"/>
  <c r="BZ11" i="12"/>
  <c r="BY11" i="12"/>
  <c r="BX11" i="12"/>
  <c r="BW11" i="12"/>
  <c r="BV11" i="12"/>
  <c r="BU11" i="12"/>
  <c r="BT11" i="12"/>
  <c r="BS11" i="12"/>
  <c r="BR11" i="12"/>
  <c r="BQ11" i="12"/>
  <c r="BP11" i="12"/>
  <c r="BO11" i="12"/>
  <c r="BN11" i="12"/>
  <c r="BM11" i="12"/>
  <c r="BL11" i="12"/>
  <c r="BK11" i="12"/>
  <c r="DW10" i="12"/>
  <c r="DU10" i="12"/>
  <c r="DT10" i="12"/>
  <c r="DS10" i="12"/>
  <c r="DR10" i="12"/>
  <c r="DQ10" i="12"/>
  <c r="DP10" i="12"/>
  <c r="DO10" i="12"/>
  <c r="DN10" i="12"/>
  <c r="DM10" i="12"/>
  <c r="DL10" i="12"/>
  <c r="DK10" i="12"/>
  <c r="DJ10" i="12"/>
  <c r="DI10" i="12"/>
  <c r="DH10" i="12"/>
  <c r="DG10" i="12"/>
  <c r="DF10" i="12"/>
  <c r="DE10" i="12"/>
  <c r="DD10" i="12"/>
  <c r="DC10" i="12"/>
  <c r="DB10" i="12"/>
  <c r="DA10" i="12"/>
  <c r="CZ10" i="12"/>
  <c r="CY10" i="12"/>
  <c r="CX10" i="12"/>
  <c r="CW10" i="12"/>
  <c r="CV10" i="12"/>
  <c r="CU10" i="12"/>
  <c r="CT10" i="12"/>
  <c r="CS10" i="12"/>
  <c r="CR10" i="12"/>
  <c r="CQ10" i="12"/>
  <c r="CP10" i="12"/>
  <c r="CO10" i="12"/>
  <c r="CN10" i="12"/>
  <c r="CM10" i="12"/>
  <c r="CL10" i="12"/>
  <c r="CK10" i="12"/>
  <c r="CJ10" i="12"/>
  <c r="CI10" i="12"/>
  <c r="CH10" i="12"/>
  <c r="CG10" i="12"/>
  <c r="CF10" i="12"/>
  <c r="CE10" i="12"/>
  <c r="CD10" i="12"/>
  <c r="CC10" i="12"/>
  <c r="CB10" i="12"/>
  <c r="CA10" i="12"/>
  <c r="BZ10" i="12"/>
  <c r="BY10" i="12"/>
  <c r="BX10" i="12"/>
  <c r="BW10" i="12"/>
  <c r="BV10" i="12"/>
  <c r="BU10" i="12"/>
  <c r="BT10" i="12"/>
  <c r="BS10" i="12"/>
  <c r="BR10" i="12"/>
  <c r="BQ10" i="12"/>
  <c r="BP10" i="12"/>
  <c r="BO10" i="12"/>
  <c r="BN10" i="12"/>
  <c r="BM10" i="12"/>
  <c r="BL10" i="12"/>
  <c r="BK10" i="12"/>
  <c r="DW9" i="12"/>
  <c r="DU9" i="12"/>
  <c r="DT9" i="12"/>
  <c r="DS9" i="12"/>
  <c r="DR9" i="12"/>
  <c r="DQ9" i="12"/>
  <c r="DP9" i="12"/>
  <c r="DO9" i="12"/>
  <c r="DN9" i="12"/>
  <c r="DM9" i="12"/>
  <c r="DL9" i="12"/>
  <c r="DK9" i="12"/>
  <c r="DJ9" i="12"/>
  <c r="DI9" i="12"/>
  <c r="DH9" i="12"/>
  <c r="DG9" i="12"/>
  <c r="DF9" i="12"/>
  <c r="DE9" i="12"/>
  <c r="DD9" i="12"/>
  <c r="DC9" i="12"/>
  <c r="DB9" i="12"/>
  <c r="DA9" i="12"/>
  <c r="CZ9" i="12"/>
  <c r="CY9" i="12"/>
  <c r="CX9" i="12"/>
  <c r="CW9" i="12"/>
  <c r="CV9" i="12"/>
  <c r="CU9" i="12"/>
  <c r="CT9" i="12"/>
  <c r="CS9" i="12"/>
  <c r="CR9" i="12"/>
  <c r="CQ9" i="12"/>
  <c r="CP9" i="12"/>
  <c r="CO9" i="12"/>
  <c r="CN9" i="12"/>
  <c r="CM9" i="12"/>
  <c r="CL9" i="12"/>
  <c r="CK9" i="12"/>
  <c r="CJ9" i="12"/>
  <c r="CI9" i="12"/>
  <c r="CH9" i="12"/>
  <c r="CG9" i="12"/>
  <c r="CF9" i="12"/>
  <c r="CE9" i="12"/>
  <c r="CD9" i="12"/>
  <c r="CC9" i="12"/>
  <c r="CB9" i="12"/>
  <c r="CA9" i="12"/>
  <c r="BZ9" i="12"/>
  <c r="BY9" i="12"/>
  <c r="BX9" i="12"/>
  <c r="BW9" i="12"/>
  <c r="BV9" i="12"/>
  <c r="BU9" i="12"/>
  <c r="BT9" i="12"/>
  <c r="BS9" i="12"/>
  <c r="BR9" i="12"/>
  <c r="BQ9" i="12"/>
  <c r="BP9" i="12"/>
  <c r="BO9" i="12"/>
  <c r="BN9" i="12"/>
  <c r="BM9" i="12"/>
  <c r="BL9" i="12"/>
  <c r="BK9" i="12"/>
  <c r="DW8" i="12"/>
  <c r="DU8" i="12"/>
  <c r="DT8" i="12"/>
  <c r="DS8" i="12"/>
  <c r="DR8" i="12"/>
  <c r="DQ8" i="12"/>
  <c r="DP8" i="12"/>
  <c r="DO8" i="12"/>
  <c r="DN8" i="12"/>
  <c r="DM8" i="12"/>
  <c r="DL8" i="12"/>
  <c r="DK8" i="12"/>
  <c r="DJ8" i="12"/>
  <c r="DI8" i="12"/>
  <c r="DH8" i="12"/>
  <c r="DG8" i="12"/>
  <c r="DF8" i="12"/>
  <c r="DE8" i="12"/>
  <c r="DD8" i="12"/>
  <c r="DC8" i="12"/>
  <c r="DB8" i="12"/>
  <c r="DA8" i="12"/>
  <c r="CZ8" i="12"/>
  <c r="CY8" i="12"/>
  <c r="CX8" i="12"/>
  <c r="CW8" i="12"/>
  <c r="CV8" i="12"/>
  <c r="CU8" i="12"/>
  <c r="CT8" i="12"/>
  <c r="CS8" i="12"/>
  <c r="CR8" i="12"/>
  <c r="CQ8" i="12"/>
  <c r="CP8" i="12"/>
  <c r="CO8" i="12"/>
  <c r="CN8" i="12"/>
  <c r="CM8" i="12"/>
  <c r="CL8" i="12"/>
  <c r="CK8" i="12"/>
  <c r="CJ8" i="12"/>
  <c r="CI8" i="12"/>
  <c r="CH8" i="12"/>
  <c r="CG8" i="12"/>
  <c r="CF8" i="12"/>
  <c r="CE8" i="12"/>
  <c r="CD8" i="12"/>
  <c r="CC8" i="12"/>
  <c r="CB8" i="12"/>
  <c r="CA8" i="12"/>
  <c r="BZ8" i="12"/>
  <c r="BY8" i="12"/>
  <c r="BX8" i="12"/>
  <c r="BW8" i="12"/>
  <c r="BV8" i="12"/>
  <c r="BU8" i="12"/>
  <c r="BT8" i="12"/>
  <c r="BS8" i="12"/>
  <c r="BR8" i="12"/>
  <c r="BQ8" i="12"/>
  <c r="BP8" i="12"/>
  <c r="BO8" i="12"/>
  <c r="BN8" i="12"/>
  <c r="BM8" i="12"/>
  <c r="BL8" i="12"/>
  <c r="BK8" i="12"/>
  <c r="DW7" i="12"/>
  <c r="DU7" i="12"/>
  <c r="DT7" i="12"/>
  <c r="DS7" i="12"/>
  <c r="DR7" i="12"/>
  <c r="DQ7" i="12"/>
  <c r="DP7" i="12"/>
  <c r="DO7" i="12"/>
  <c r="DN7" i="12"/>
  <c r="DM7" i="12"/>
  <c r="DL7" i="12"/>
  <c r="DK7" i="12"/>
  <c r="DJ7" i="12"/>
  <c r="DI7" i="12"/>
  <c r="DH7" i="12"/>
  <c r="DG7" i="12"/>
  <c r="DF7" i="12"/>
  <c r="DE7" i="12"/>
  <c r="DD7" i="12"/>
  <c r="DC7" i="12"/>
  <c r="DB7" i="12"/>
  <c r="DA7" i="12"/>
  <c r="CZ7" i="12"/>
  <c r="CY7" i="12"/>
  <c r="CX7" i="12"/>
  <c r="CW7" i="12"/>
  <c r="CV7" i="12"/>
  <c r="CU7" i="12"/>
  <c r="CT7" i="12"/>
  <c r="CS7" i="12"/>
  <c r="CR7" i="12"/>
  <c r="CQ7" i="12"/>
  <c r="CP7" i="12"/>
  <c r="CO7" i="12"/>
  <c r="CN7" i="12"/>
  <c r="CM7" i="12"/>
  <c r="CL7" i="12"/>
  <c r="CK7" i="12"/>
  <c r="CJ7" i="12"/>
  <c r="CI7" i="12"/>
  <c r="CH7" i="12"/>
  <c r="CG7" i="12"/>
  <c r="CF7" i="12"/>
  <c r="CE7" i="12"/>
  <c r="CD7" i="12"/>
  <c r="CC7" i="12"/>
  <c r="CB7" i="12"/>
  <c r="CA7" i="12"/>
  <c r="BZ7" i="12"/>
  <c r="BY7" i="12"/>
  <c r="BX7" i="12"/>
  <c r="BW7" i="12"/>
  <c r="BV7" i="12"/>
  <c r="BU7" i="12"/>
  <c r="BT7" i="12"/>
  <c r="BS7" i="12"/>
  <c r="BR7" i="12"/>
  <c r="BQ7" i="12"/>
  <c r="BP7" i="12"/>
  <c r="BO7" i="12"/>
  <c r="BN7" i="12"/>
  <c r="BM7" i="12"/>
  <c r="BL7" i="12"/>
  <c r="BK7" i="12"/>
  <c r="DW6" i="12"/>
  <c r="DU6" i="12"/>
  <c r="DT6" i="12"/>
  <c r="DS6" i="12"/>
  <c r="DR6" i="12"/>
  <c r="DQ6" i="12"/>
  <c r="DP6" i="12"/>
  <c r="DO6" i="12"/>
  <c r="DN6" i="12"/>
  <c r="DM6" i="12"/>
  <c r="DL6" i="12"/>
  <c r="DK6" i="12"/>
  <c r="DJ6" i="12"/>
  <c r="DI6" i="12"/>
  <c r="DH6" i="12"/>
  <c r="DG6" i="12"/>
  <c r="DF6" i="12"/>
  <c r="DE6" i="12"/>
  <c r="DD6" i="12"/>
  <c r="DC6" i="12"/>
  <c r="DB6" i="12"/>
  <c r="DA6" i="12"/>
  <c r="CZ6" i="12"/>
  <c r="CY6" i="12"/>
  <c r="CX6" i="12"/>
  <c r="CW6" i="12"/>
  <c r="CV6" i="12"/>
  <c r="CU6" i="12"/>
  <c r="CT6" i="12"/>
  <c r="CS6" i="12"/>
  <c r="CR6" i="12"/>
  <c r="CQ6" i="12"/>
  <c r="CP6" i="12"/>
  <c r="CO6" i="12"/>
  <c r="CN6" i="12"/>
  <c r="CM6" i="12"/>
  <c r="CL6" i="12"/>
  <c r="CK6" i="12"/>
  <c r="CJ6" i="12"/>
  <c r="CI6" i="12"/>
  <c r="CH6" i="12"/>
  <c r="CG6" i="12"/>
  <c r="CF6" i="12"/>
  <c r="CE6" i="12"/>
  <c r="CD6" i="12"/>
  <c r="CC6" i="12"/>
  <c r="CB6" i="12"/>
  <c r="CA6" i="12"/>
  <c r="BZ6" i="12"/>
  <c r="BY6" i="12"/>
  <c r="BX6" i="12"/>
  <c r="BW6" i="12"/>
  <c r="BV6" i="12"/>
  <c r="BU6" i="12"/>
  <c r="BT6" i="12"/>
  <c r="BS6" i="12"/>
  <c r="BR6" i="12"/>
  <c r="BQ6" i="12"/>
  <c r="BP6" i="12"/>
  <c r="BO6" i="12"/>
  <c r="BN6" i="12"/>
  <c r="BM6" i="12"/>
  <c r="BL6" i="12"/>
  <c r="BK6" i="12"/>
  <c r="DW5" i="12"/>
  <c r="DU5" i="12"/>
  <c r="DT5" i="12"/>
  <c r="DS5" i="12"/>
  <c r="DR5" i="12"/>
  <c r="DQ5" i="12"/>
  <c r="DP5" i="12"/>
  <c r="DO5" i="12"/>
  <c r="DN5" i="12"/>
  <c r="DM5" i="12"/>
  <c r="DL5" i="12"/>
  <c r="DK5" i="12"/>
  <c r="DJ5" i="12"/>
  <c r="DI5" i="12"/>
  <c r="DH5" i="12"/>
  <c r="DG5" i="12"/>
  <c r="DF5" i="12"/>
  <c r="DE5" i="12"/>
  <c r="DD5" i="12"/>
  <c r="DC5" i="12"/>
  <c r="DB5" i="12"/>
  <c r="DA5" i="12"/>
  <c r="CZ5" i="12"/>
  <c r="CY5" i="12"/>
  <c r="CX5" i="12"/>
  <c r="CW5" i="12"/>
  <c r="CV5" i="12"/>
  <c r="CU5" i="12"/>
  <c r="CT5" i="12"/>
  <c r="CS5" i="12"/>
  <c r="CR5" i="12"/>
  <c r="CQ5" i="12"/>
  <c r="CP5" i="12"/>
  <c r="CO5" i="12"/>
  <c r="CN5" i="12"/>
  <c r="CM5" i="12"/>
  <c r="CL5" i="12"/>
  <c r="CK5" i="12"/>
  <c r="CJ5" i="12"/>
  <c r="CI5" i="12"/>
  <c r="CH5" i="12"/>
  <c r="CG5" i="12"/>
  <c r="CF5" i="12"/>
  <c r="CE5" i="12"/>
  <c r="CD5" i="12"/>
  <c r="CC5" i="12"/>
  <c r="CB5" i="12"/>
  <c r="CA5" i="12"/>
  <c r="BZ5" i="12"/>
  <c r="BY5" i="12"/>
  <c r="BX5" i="12"/>
  <c r="BW5" i="12"/>
  <c r="BV5" i="12"/>
  <c r="BU5" i="12"/>
  <c r="BT5" i="12"/>
  <c r="BS5" i="12"/>
  <c r="BR5" i="12"/>
  <c r="BQ5" i="12"/>
  <c r="BP5" i="12"/>
  <c r="BO5" i="12"/>
  <c r="BN5" i="12"/>
  <c r="BM5" i="12"/>
  <c r="BL5" i="12"/>
  <c r="BK5" i="12"/>
  <c r="DW4" i="12"/>
  <c r="DU4" i="12"/>
  <c r="DT4" i="12"/>
  <c r="DS4" i="12"/>
  <c r="DR4" i="12"/>
  <c r="DQ4" i="12"/>
  <c r="DP4" i="12"/>
  <c r="DO4" i="12"/>
  <c r="DN4" i="12"/>
  <c r="DM4" i="12"/>
  <c r="DL4" i="12"/>
  <c r="DK4" i="12"/>
  <c r="DJ4" i="12"/>
  <c r="DI4" i="12"/>
  <c r="DH4" i="12"/>
  <c r="DG4" i="12"/>
  <c r="DF4" i="12"/>
  <c r="DE4" i="12"/>
  <c r="DD4" i="12"/>
  <c r="DC4" i="12"/>
  <c r="DB4" i="12"/>
  <c r="DA4" i="12"/>
  <c r="CZ4" i="12"/>
  <c r="CY4" i="12"/>
  <c r="CX4" i="12"/>
  <c r="CW4" i="12"/>
  <c r="CV4" i="12"/>
  <c r="CU4" i="12"/>
  <c r="CT4" i="12"/>
  <c r="CS4" i="12"/>
  <c r="CR4" i="12"/>
  <c r="CQ4" i="12"/>
  <c r="CP4" i="12"/>
  <c r="CO4" i="12"/>
  <c r="CN4" i="12"/>
  <c r="CM4" i="12"/>
  <c r="CL4" i="12"/>
  <c r="CK4" i="12"/>
  <c r="CJ4" i="12"/>
  <c r="CI4" i="12"/>
  <c r="CH4" i="12"/>
  <c r="CG4" i="12"/>
  <c r="CF4" i="12"/>
  <c r="CE4" i="12"/>
  <c r="CD4" i="12"/>
  <c r="CC4" i="12"/>
  <c r="CB4" i="12"/>
  <c r="CA4" i="12"/>
  <c r="BZ4" i="12"/>
  <c r="BY4" i="12"/>
  <c r="BX4" i="12"/>
  <c r="BW4" i="12"/>
  <c r="BV4" i="12"/>
  <c r="BU4" i="12"/>
  <c r="BT4" i="12"/>
  <c r="BS4" i="12"/>
  <c r="BR4" i="12"/>
  <c r="BQ4" i="12"/>
  <c r="BP4" i="12"/>
  <c r="BO4" i="12"/>
  <c r="BN4" i="12"/>
  <c r="BM4" i="12"/>
  <c r="BL4" i="12"/>
  <c r="BK4" i="12"/>
  <c r="P11" i="12"/>
  <c r="P10" i="12"/>
  <c r="P9" i="12"/>
  <c r="P8" i="12"/>
  <c r="P7" i="12"/>
  <c r="P6" i="12"/>
  <c r="P5" i="12"/>
  <c r="P4" i="12"/>
  <c r="CE338" i="10"/>
  <c r="CG338" i="10"/>
  <c r="CW338" i="10"/>
  <c r="CE342" i="10"/>
  <c r="CG342" i="10"/>
  <c r="CW342" i="10"/>
  <c r="CE346" i="10"/>
  <c r="CG346" i="10"/>
  <c r="CW346" i="10"/>
  <c r="CE350" i="10"/>
  <c r="CG350" i="10"/>
  <c r="CW350" i="10"/>
  <c r="CE354" i="10"/>
  <c r="CG354" i="10"/>
  <c r="CW354" i="10"/>
  <c r="CE358" i="10"/>
  <c r="CG358" i="10"/>
  <c r="CW358" i="10"/>
  <c r="CE362" i="10"/>
  <c r="CG362" i="10"/>
  <c r="CW362" i="10"/>
  <c r="CE366" i="10"/>
  <c r="CG366" i="10"/>
  <c r="CW366" i="10"/>
  <c r="CW370" i="10"/>
  <c r="BZ338" i="10"/>
  <c r="CR338" i="10"/>
  <c r="CX338" i="10"/>
  <c r="BZ342" i="10"/>
  <c r="CR342" i="10"/>
  <c r="CX342" i="10"/>
  <c r="BZ346" i="10"/>
  <c r="CR346" i="10"/>
  <c r="CX346" i="10"/>
  <c r="BZ350" i="10"/>
  <c r="CR350" i="10"/>
  <c r="CX350" i="10"/>
  <c r="BZ354" i="10"/>
  <c r="CR354" i="10"/>
  <c r="CX354" i="10"/>
  <c r="BZ358" i="10"/>
  <c r="CR358" i="10"/>
  <c r="CX358" i="10"/>
  <c r="BZ362" i="10"/>
  <c r="CR362" i="10"/>
  <c r="CX362" i="10"/>
  <c r="BZ366" i="10"/>
  <c r="CR366" i="10"/>
  <c r="CX366" i="10"/>
  <c r="CX370" i="10"/>
  <c r="CY338" i="10"/>
  <c r="CY342" i="10"/>
  <c r="CY346" i="10"/>
  <c r="CY350" i="10"/>
  <c r="CY354" i="10"/>
  <c r="CY358" i="10"/>
  <c r="CY362" i="10"/>
  <c r="CY366" i="10"/>
  <c r="CY370" i="10"/>
  <c r="CZ370" i="10"/>
  <c r="CD338" i="10"/>
  <c r="CV338" i="10"/>
  <c r="CD342" i="10"/>
  <c r="CV342" i="10"/>
  <c r="CD346" i="10"/>
  <c r="CV346" i="10"/>
  <c r="CD350" i="10"/>
  <c r="CV350" i="10"/>
  <c r="CD354" i="10"/>
  <c r="CV354" i="10"/>
  <c r="CD358" i="10"/>
  <c r="CV358" i="10"/>
  <c r="CD362" i="10"/>
  <c r="CV362" i="10"/>
  <c r="CD366" i="10"/>
  <c r="CV366" i="10"/>
  <c r="CV370" i="10"/>
  <c r="CC338" i="10"/>
  <c r="CU338" i="10"/>
  <c r="CC342" i="10"/>
  <c r="CU342" i="10"/>
  <c r="CC346" i="10"/>
  <c r="CU346" i="10"/>
  <c r="CC350" i="10"/>
  <c r="CU350" i="10"/>
  <c r="CC354" i="10"/>
  <c r="CU354" i="10"/>
  <c r="CC358" i="10"/>
  <c r="CU358" i="10"/>
  <c r="CC362" i="10"/>
  <c r="CU362" i="10"/>
  <c r="CC366" i="10"/>
  <c r="CU366" i="10"/>
  <c r="CU370" i="10"/>
  <c r="CB338" i="10"/>
  <c r="CT338" i="10"/>
  <c r="CB342" i="10"/>
  <c r="CT342" i="10"/>
  <c r="CB346" i="10"/>
  <c r="CT346" i="10"/>
  <c r="CB350" i="10"/>
  <c r="CT350" i="10"/>
  <c r="CB354" i="10"/>
  <c r="CT354" i="10"/>
  <c r="CB358" i="10"/>
  <c r="CT358" i="10"/>
  <c r="CB362" i="10"/>
  <c r="CT362" i="10"/>
  <c r="CB366" i="10"/>
  <c r="CT366" i="10"/>
  <c r="CT370" i="10"/>
  <c r="CR370" i="10"/>
  <c r="CO370" i="10"/>
  <c r="CN370" i="10"/>
  <c r="CM370" i="10"/>
  <c r="CK370" i="10"/>
  <c r="CJ370" i="10"/>
  <c r="CI370" i="10"/>
  <c r="CG370" i="10"/>
  <c r="BN370" i="10"/>
  <c r="BE338" i="10"/>
  <c r="BE342" i="10"/>
  <c r="BE346" i="10"/>
  <c r="BE350" i="10"/>
  <c r="BE354" i="10"/>
  <c r="BE358" i="10"/>
  <c r="BE362" i="10"/>
  <c r="BE366" i="10"/>
  <c r="BE370" i="10"/>
  <c r="AY338" i="10"/>
  <c r="AY342" i="10"/>
  <c r="AY346" i="10"/>
  <c r="AY350" i="10"/>
  <c r="AY354" i="10"/>
  <c r="AY358" i="10"/>
  <c r="AY362" i="10"/>
  <c r="AY366" i="10"/>
  <c r="AY370" i="10"/>
  <c r="AQ370" i="10"/>
  <c r="Z370" i="10"/>
  <c r="BP366" i="10"/>
  <c r="AM362" i="10"/>
  <c r="AM358" i="10"/>
  <c r="AM354" i="10"/>
  <c r="AM350" i="10"/>
  <c r="AM346" i="10"/>
  <c r="AM342" i="10"/>
  <c r="AM338" i="10"/>
  <c r="BP332" i="10"/>
  <c r="C332" i="10"/>
  <c r="CE298" i="10"/>
  <c r="CG298" i="10"/>
  <c r="CW298" i="10"/>
  <c r="CE302" i="10"/>
  <c r="CG302" i="10"/>
  <c r="CW302" i="10"/>
  <c r="CE306" i="10"/>
  <c r="CG306" i="10"/>
  <c r="CW306" i="10"/>
  <c r="CE310" i="10"/>
  <c r="CG310" i="10"/>
  <c r="CW310" i="10"/>
  <c r="CE314" i="10"/>
  <c r="CG314" i="10"/>
  <c r="CW314" i="10"/>
  <c r="CE318" i="10"/>
  <c r="CG318" i="10"/>
  <c r="CW318" i="10"/>
  <c r="CE322" i="10"/>
  <c r="CG322" i="10"/>
  <c r="CW322" i="10"/>
  <c r="CE326" i="10"/>
  <c r="CG326" i="10"/>
  <c r="CW326" i="10"/>
  <c r="CW330" i="10"/>
  <c r="BZ298" i="10"/>
  <c r="CR298" i="10"/>
  <c r="CX298" i="10"/>
  <c r="BZ302" i="10"/>
  <c r="CR302" i="10"/>
  <c r="CX302" i="10"/>
  <c r="BZ306" i="10"/>
  <c r="CR306" i="10"/>
  <c r="CX306" i="10"/>
  <c r="BZ310" i="10"/>
  <c r="CR310" i="10"/>
  <c r="CX310" i="10"/>
  <c r="BZ314" i="10"/>
  <c r="CR314" i="10"/>
  <c r="CX314" i="10"/>
  <c r="BZ318" i="10"/>
  <c r="CR318" i="10"/>
  <c r="CX318" i="10"/>
  <c r="BZ322" i="10"/>
  <c r="CR322" i="10"/>
  <c r="CX322" i="10"/>
  <c r="BZ326" i="10"/>
  <c r="CR326" i="10"/>
  <c r="CX326" i="10"/>
  <c r="CX330" i="10"/>
  <c r="CY298" i="10"/>
  <c r="CY302" i="10"/>
  <c r="CY306" i="10"/>
  <c r="CY310" i="10"/>
  <c r="CY314" i="10"/>
  <c r="CY318" i="10"/>
  <c r="CY322" i="10"/>
  <c r="CY326" i="10"/>
  <c r="CY330" i="10"/>
  <c r="CZ330" i="10"/>
  <c r="CD298" i="10"/>
  <c r="CV298" i="10"/>
  <c r="CD302" i="10"/>
  <c r="CV302" i="10"/>
  <c r="CD306" i="10"/>
  <c r="CV306" i="10"/>
  <c r="CD310" i="10"/>
  <c r="CV310" i="10"/>
  <c r="CD314" i="10"/>
  <c r="CV314" i="10"/>
  <c r="CD318" i="10"/>
  <c r="CV318" i="10"/>
  <c r="CD322" i="10"/>
  <c r="CV322" i="10"/>
  <c r="CD326" i="10"/>
  <c r="CV326" i="10"/>
  <c r="CV330" i="10"/>
  <c r="CC298" i="10"/>
  <c r="CU298" i="10"/>
  <c r="CC302" i="10"/>
  <c r="CU302" i="10"/>
  <c r="CC306" i="10"/>
  <c r="CU306" i="10"/>
  <c r="CC310" i="10"/>
  <c r="CU310" i="10"/>
  <c r="CC314" i="10"/>
  <c r="CU314" i="10"/>
  <c r="CC318" i="10"/>
  <c r="CU318" i="10"/>
  <c r="CC322" i="10"/>
  <c r="CU322" i="10"/>
  <c r="CC326" i="10"/>
  <c r="CU326" i="10"/>
  <c r="CU330" i="10"/>
  <c r="CB298" i="10"/>
  <c r="CT298" i="10"/>
  <c r="CB302" i="10"/>
  <c r="CT302" i="10"/>
  <c r="CB306" i="10"/>
  <c r="CT306" i="10"/>
  <c r="CB310" i="10"/>
  <c r="CT310" i="10"/>
  <c r="CB314" i="10"/>
  <c r="CT314" i="10"/>
  <c r="CB318" i="10"/>
  <c r="CT318" i="10"/>
  <c r="CB322" i="10"/>
  <c r="CT322" i="10"/>
  <c r="CB326" i="10"/>
  <c r="CT326" i="10"/>
  <c r="CT330" i="10"/>
  <c r="CR330" i="10"/>
  <c r="CO330" i="10"/>
  <c r="CN330" i="10"/>
  <c r="CM330" i="10"/>
  <c r="CK330" i="10"/>
  <c r="CJ330" i="10"/>
  <c r="CI330" i="10"/>
  <c r="CG330" i="10"/>
  <c r="BE298" i="10"/>
  <c r="BE302" i="10"/>
  <c r="BE306" i="10"/>
  <c r="BE310" i="10"/>
  <c r="BE314" i="10"/>
  <c r="BE318" i="10"/>
  <c r="BE322" i="10"/>
  <c r="BE326" i="10"/>
  <c r="BE330" i="10"/>
  <c r="AY298" i="10"/>
  <c r="AY302" i="10"/>
  <c r="AY306" i="10"/>
  <c r="AY310" i="10"/>
  <c r="AY314" i="10"/>
  <c r="AY318" i="10"/>
  <c r="AY322" i="10"/>
  <c r="AY326" i="10"/>
  <c r="AY330" i="10"/>
  <c r="AQ330" i="10"/>
  <c r="Z330" i="10"/>
  <c r="BP326" i="10"/>
  <c r="AM322" i="10"/>
  <c r="AM318" i="10"/>
  <c r="AM314" i="10"/>
  <c r="AM310" i="10"/>
  <c r="AM306" i="10"/>
  <c r="AM302" i="10"/>
  <c r="AM298" i="10"/>
  <c r="BP292" i="10"/>
  <c r="C292" i="10"/>
  <c r="CE258" i="10"/>
  <c r="CG258" i="10"/>
  <c r="CW258" i="10"/>
  <c r="CE262" i="10"/>
  <c r="CG262" i="10"/>
  <c r="CW262" i="10"/>
  <c r="CE266" i="10"/>
  <c r="CG266" i="10"/>
  <c r="CW266" i="10"/>
  <c r="CE270" i="10"/>
  <c r="CG270" i="10"/>
  <c r="CW270" i="10"/>
  <c r="CE274" i="10"/>
  <c r="CG274" i="10"/>
  <c r="CW274" i="10"/>
  <c r="CE278" i="10"/>
  <c r="CG278" i="10"/>
  <c r="CW278" i="10"/>
  <c r="CE282" i="10"/>
  <c r="CG282" i="10"/>
  <c r="CW282" i="10"/>
  <c r="CE286" i="10"/>
  <c r="CG286" i="10"/>
  <c r="CW286" i="10"/>
  <c r="CW290" i="10"/>
  <c r="BZ258" i="10"/>
  <c r="CR258" i="10"/>
  <c r="CX258" i="10"/>
  <c r="BZ262" i="10"/>
  <c r="CR262" i="10"/>
  <c r="CX262" i="10"/>
  <c r="BZ266" i="10"/>
  <c r="CR266" i="10"/>
  <c r="CX266" i="10"/>
  <c r="BZ270" i="10"/>
  <c r="CR270" i="10"/>
  <c r="CX270" i="10"/>
  <c r="BZ274" i="10"/>
  <c r="CR274" i="10"/>
  <c r="CX274" i="10"/>
  <c r="BZ278" i="10"/>
  <c r="CR278" i="10"/>
  <c r="CX278" i="10"/>
  <c r="BZ282" i="10"/>
  <c r="CR282" i="10"/>
  <c r="CX282" i="10"/>
  <c r="BZ286" i="10"/>
  <c r="CR286" i="10"/>
  <c r="CX286" i="10"/>
  <c r="CX290" i="10"/>
  <c r="CY258" i="10"/>
  <c r="CY262" i="10"/>
  <c r="CY266" i="10"/>
  <c r="CY270" i="10"/>
  <c r="CY274" i="10"/>
  <c r="CY278" i="10"/>
  <c r="CY282" i="10"/>
  <c r="CY286" i="10"/>
  <c r="CY290" i="10"/>
  <c r="CZ290" i="10"/>
  <c r="CD258" i="10"/>
  <c r="CV258" i="10"/>
  <c r="CD262" i="10"/>
  <c r="CV262" i="10"/>
  <c r="CD266" i="10"/>
  <c r="CV266" i="10"/>
  <c r="CD270" i="10"/>
  <c r="CV270" i="10"/>
  <c r="CD274" i="10"/>
  <c r="CV274" i="10"/>
  <c r="CD278" i="10"/>
  <c r="CV278" i="10"/>
  <c r="CD282" i="10"/>
  <c r="CV282" i="10"/>
  <c r="CD286" i="10"/>
  <c r="CV286" i="10"/>
  <c r="CV290" i="10"/>
  <c r="CC258" i="10"/>
  <c r="CU258" i="10"/>
  <c r="CC262" i="10"/>
  <c r="CU262" i="10"/>
  <c r="CC266" i="10"/>
  <c r="CU266" i="10"/>
  <c r="CC270" i="10"/>
  <c r="CU270" i="10"/>
  <c r="CC274" i="10"/>
  <c r="CU274" i="10"/>
  <c r="CC278" i="10"/>
  <c r="CU278" i="10"/>
  <c r="CC282" i="10"/>
  <c r="CU282" i="10"/>
  <c r="CC286" i="10"/>
  <c r="CU286" i="10"/>
  <c r="CU290" i="10"/>
  <c r="CB258" i="10"/>
  <c r="CT258" i="10"/>
  <c r="CB262" i="10"/>
  <c r="CT262" i="10"/>
  <c r="CB266" i="10"/>
  <c r="CT266" i="10"/>
  <c r="CB270" i="10"/>
  <c r="CT270" i="10"/>
  <c r="CB274" i="10"/>
  <c r="CT274" i="10"/>
  <c r="CB278" i="10"/>
  <c r="CT278" i="10"/>
  <c r="CB282" i="10"/>
  <c r="CT282" i="10"/>
  <c r="CB286" i="10"/>
  <c r="CT286" i="10"/>
  <c r="CT290" i="10"/>
  <c r="CR290" i="10"/>
  <c r="CO290" i="10"/>
  <c r="CN290" i="10"/>
  <c r="CM290" i="10"/>
  <c r="CK290" i="10"/>
  <c r="CJ290" i="10"/>
  <c r="CI290" i="10"/>
  <c r="CG290" i="10"/>
  <c r="BE258" i="10"/>
  <c r="BE262" i="10"/>
  <c r="BE266" i="10"/>
  <c r="BE270" i="10"/>
  <c r="BE274" i="10"/>
  <c r="BE278" i="10"/>
  <c r="BE282" i="10"/>
  <c r="BE286" i="10"/>
  <c r="BE290" i="10"/>
  <c r="AY258" i="10"/>
  <c r="AY262" i="10"/>
  <c r="AY266" i="10"/>
  <c r="AY270" i="10"/>
  <c r="AY274" i="10"/>
  <c r="AY278" i="10"/>
  <c r="AY282" i="10"/>
  <c r="AY286" i="10"/>
  <c r="AY290" i="10"/>
  <c r="AQ290" i="10"/>
  <c r="Z290" i="10"/>
  <c r="BP286" i="10"/>
  <c r="AM282" i="10"/>
  <c r="AM278" i="10"/>
  <c r="AM274" i="10"/>
  <c r="AM270" i="10"/>
  <c r="AM266" i="10"/>
  <c r="AM262" i="10"/>
  <c r="AM258" i="10"/>
  <c r="BP252" i="10"/>
  <c r="C252" i="10"/>
  <c r="CE218" i="10"/>
  <c r="CG218" i="10"/>
  <c r="CW218" i="10"/>
  <c r="CE222" i="10"/>
  <c r="CG222" i="10"/>
  <c r="CW222" i="10"/>
  <c r="CE226" i="10"/>
  <c r="CG226" i="10"/>
  <c r="CW226" i="10"/>
  <c r="CE230" i="10"/>
  <c r="CG230" i="10"/>
  <c r="CW230" i="10"/>
  <c r="CE234" i="10"/>
  <c r="CG234" i="10"/>
  <c r="CW234" i="10"/>
  <c r="CE238" i="10"/>
  <c r="CG238" i="10"/>
  <c r="CW238" i="10"/>
  <c r="CE242" i="10"/>
  <c r="CG242" i="10"/>
  <c r="CW242" i="10"/>
  <c r="CE246" i="10"/>
  <c r="CG246" i="10"/>
  <c r="CW246" i="10"/>
  <c r="CW250" i="10"/>
  <c r="BZ218" i="10"/>
  <c r="CR218" i="10"/>
  <c r="CX218" i="10"/>
  <c r="BZ222" i="10"/>
  <c r="CR222" i="10"/>
  <c r="CX222" i="10"/>
  <c r="BZ226" i="10"/>
  <c r="CR226" i="10"/>
  <c r="CX226" i="10"/>
  <c r="BZ230" i="10"/>
  <c r="CR230" i="10"/>
  <c r="CX230" i="10"/>
  <c r="BZ234" i="10"/>
  <c r="CR234" i="10"/>
  <c r="CX234" i="10"/>
  <c r="BZ238" i="10"/>
  <c r="CR238" i="10"/>
  <c r="CX238" i="10"/>
  <c r="BZ242" i="10"/>
  <c r="CR242" i="10"/>
  <c r="CX242" i="10"/>
  <c r="BZ246" i="10"/>
  <c r="CR246" i="10"/>
  <c r="CX246" i="10"/>
  <c r="CX250" i="10"/>
  <c r="CY218" i="10"/>
  <c r="CY222" i="10"/>
  <c r="CY226" i="10"/>
  <c r="CY230" i="10"/>
  <c r="CY234" i="10"/>
  <c r="CY238" i="10"/>
  <c r="CY242" i="10"/>
  <c r="CY246" i="10"/>
  <c r="CY250" i="10"/>
  <c r="CZ250" i="10"/>
  <c r="CD218" i="10"/>
  <c r="CV218" i="10"/>
  <c r="CD222" i="10"/>
  <c r="CV222" i="10"/>
  <c r="CD226" i="10"/>
  <c r="CV226" i="10"/>
  <c r="CD230" i="10"/>
  <c r="CV230" i="10"/>
  <c r="CD234" i="10"/>
  <c r="CV234" i="10"/>
  <c r="CD238" i="10"/>
  <c r="CV238" i="10"/>
  <c r="CD242" i="10"/>
  <c r="CV242" i="10"/>
  <c r="CD246" i="10"/>
  <c r="CV246" i="10"/>
  <c r="CV250" i="10"/>
  <c r="CC218" i="10"/>
  <c r="CU218" i="10"/>
  <c r="CC222" i="10"/>
  <c r="CU222" i="10"/>
  <c r="CC226" i="10"/>
  <c r="CU226" i="10"/>
  <c r="CC230" i="10"/>
  <c r="CU230" i="10"/>
  <c r="CC234" i="10"/>
  <c r="CU234" i="10"/>
  <c r="CC238" i="10"/>
  <c r="CU238" i="10"/>
  <c r="CC242" i="10"/>
  <c r="CU242" i="10"/>
  <c r="CC246" i="10"/>
  <c r="CU246" i="10"/>
  <c r="CU250" i="10"/>
  <c r="CB218" i="10"/>
  <c r="CT218" i="10"/>
  <c r="CB222" i="10"/>
  <c r="CT222" i="10"/>
  <c r="CB226" i="10"/>
  <c r="CT226" i="10"/>
  <c r="CB230" i="10"/>
  <c r="CT230" i="10"/>
  <c r="CB234" i="10"/>
  <c r="CT234" i="10"/>
  <c r="CB238" i="10"/>
  <c r="CT238" i="10"/>
  <c r="CB242" i="10"/>
  <c r="CT242" i="10"/>
  <c r="CB246" i="10"/>
  <c r="CT246" i="10"/>
  <c r="CT250" i="10"/>
  <c r="CR250" i="10"/>
  <c r="CO250" i="10"/>
  <c r="CN250" i="10"/>
  <c r="CM250" i="10"/>
  <c r="CK250" i="10"/>
  <c r="CJ250" i="10"/>
  <c r="CI250" i="10"/>
  <c r="CG250" i="10"/>
  <c r="BE218" i="10"/>
  <c r="BE222" i="10"/>
  <c r="BE226" i="10"/>
  <c r="BE230" i="10"/>
  <c r="BE234" i="10"/>
  <c r="BE238" i="10"/>
  <c r="BE242" i="10"/>
  <c r="BE246" i="10"/>
  <c r="BE250" i="10"/>
  <c r="AY218" i="10"/>
  <c r="AY222" i="10"/>
  <c r="AY226" i="10"/>
  <c r="AY230" i="10"/>
  <c r="AY234" i="10"/>
  <c r="AY238" i="10"/>
  <c r="AY242" i="10"/>
  <c r="AY246" i="10"/>
  <c r="AY250" i="10"/>
  <c r="AQ250" i="10"/>
  <c r="Z250" i="10"/>
  <c r="BP246" i="10"/>
  <c r="AM242" i="10"/>
  <c r="AM238" i="10"/>
  <c r="AM234" i="10"/>
  <c r="AM230" i="10"/>
  <c r="AM226" i="10"/>
  <c r="AM222" i="10"/>
  <c r="AM218" i="10"/>
  <c r="BP212" i="10"/>
  <c r="C212" i="10"/>
  <c r="O11" i="12"/>
  <c r="O10" i="12"/>
  <c r="O9" i="12"/>
  <c r="O8" i="12"/>
  <c r="O7" i="12"/>
  <c r="O6" i="12"/>
  <c r="O5" i="12"/>
  <c r="H11" i="12"/>
  <c r="G11" i="12"/>
  <c r="H10" i="12"/>
  <c r="G10" i="12"/>
  <c r="H9" i="12"/>
  <c r="G9" i="12"/>
  <c r="H8" i="12"/>
  <c r="G8" i="12"/>
  <c r="H7" i="12"/>
  <c r="G7" i="12"/>
  <c r="H6" i="12"/>
  <c r="G6" i="12"/>
  <c r="H5" i="12"/>
  <c r="G5" i="12"/>
  <c r="H4" i="12"/>
  <c r="G4" i="12"/>
  <c r="Y11" i="12"/>
  <c r="Y10" i="12"/>
  <c r="Y9" i="12"/>
  <c r="Y8" i="12"/>
  <c r="CD178" i="10"/>
  <c r="CV178" i="10"/>
  <c r="CD182" i="10"/>
  <c r="CV182" i="10"/>
  <c r="CD186" i="10"/>
  <c r="CV186" i="10"/>
  <c r="CD190" i="10"/>
  <c r="CV190" i="10"/>
  <c r="CD194" i="10"/>
  <c r="CV194" i="10"/>
  <c r="CD198" i="10"/>
  <c r="CV198" i="10"/>
  <c r="CD202" i="10"/>
  <c r="CV202" i="10"/>
  <c r="CD206" i="10"/>
  <c r="CV206" i="10"/>
  <c r="CV210" i="10"/>
  <c r="Y7" i="12"/>
  <c r="CD138" i="10"/>
  <c r="CV138" i="10"/>
  <c r="CD142" i="10"/>
  <c r="CV142" i="10"/>
  <c r="CD146" i="10"/>
  <c r="CV146" i="10"/>
  <c r="CD150" i="10"/>
  <c r="CV150" i="10"/>
  <c r="CD154" i="10"/>
  <c r="CV154" i="10"/>
  <c r="CD158" i="10"/>
  <c r="CV158" i="10"/>
  <c r="CD162" i="10"/>
  <c r="CV162" i="10"/>
  <c r="CD166" i="10"/>
  <c r="CV166" i="10"/>
  <c r="CV170" i="10"/>
  <c r="Y6" i="12"/>
  <c r="CD98" i="10"/>
  <c r="CV98" i="10"/>
  <c r="CD102" i="10"/>
  <c r="CV102" i="10"/>
  <c r="CD106" i="10"/>
  <c r="CV106" i="10"/>
  <c r="CD110" i="10"/>
  <c r="CV110" i="10"/>
  <c r="CD114" i="10"/>
  <c r="CV114" i="10"/>
  <c r="CD118" i="10"/>
  <c r="CV118" i="10"/>
  <c r="CD122" i="10"/>
  <c r="CV122" i="10"/>
  <c r="CD126" i="10"/>
  <c r="CV126" i="10"/>
  <c r="CV130" i="10"/>
  <c r="Y5" i="12"/>
  <c r="Z11" i="12"/>
  <c r="Z10" i="12"/>
  <c r="Z9" i="12"/>
  <c r="Z8" i="12"/>
  <c r="CE178" i="10"/>
  <c r="CY178" i="10"/>
  <c r="CE182" i="10"/>
  <c r="CY182" i="10"/>
  <c r="CE186" i="10"/>
  <c r="CY186" i="10"/>
  <c r="CE190" i="10"/>
  <c r="CY190" i="10"/>
  <c r="CE194" i="10"/>
  <c r="CY194" i="10"/>
  <c r="CE198" i="10"/>
  <c r="CY198" i="10"/>
  <c r="CE202" i="10"/>
  <c r="CY202" i="10"/>
  <c r="CE206" i="10"/>
  <c r="CY206" i="10"/>
  <c r="CY210" i="10"/>
  <c r="Z7" i="12"/>
  <c r="CE138" i="10"/>
  <c r="CY138" i="10"/>
  <c r="CE142" i="10"/>
  <c r="CY142" i="10"/>
  <c r="CE146" i="10"/>
  <c r="CY146" i="10"/>
  <c r="CE150" i="10"/>
  <c r="CY150" i="10"/>
  <c r="CE154" i="10"/>
  <c r="CY154" i="10"/>
  <c r="CE158" i="10"/>
  <c r="CY158" i="10"/>
  <c r="CE162" i="10"/>
  <c r="CY162" i="10"/>
  <c r="CE166" i="10"/>
  <c r="CY166" i="10"/>
  <c r="CY170" i="10"/>
  <c r="Z6" i="12"/>
  <c r="CE98" i="10"/>
  <c r="CY98" i="10"/>
  <c r="CE102" i="10"/>
  <c r="CY102" i="10"/>
  <c r="CE106" i="10"/>
  <c r="CY106" i="10"/>
  <c r="CE110" i="10"/>
  <c r="CY110" i="10"/>
  <c r="CE114" i="10"/>
  <c r="CY114" i="10"/>
  <c r="CE118" i="10"/>
  <c r="CY118" i="10"/>
  <c r="CE122" i="10"/>
  <c r="CY122" i="10"/>
  <c r="CE126" i="10"/>
  <c r="CY126" i="10"/>
  <c r="CY130" i="10"/>
  <c r="Z5" i="12"/>
  <c r="CE58" i="10"/>
  <c r="CY58" i="10"/>
  <c r="CE62" i="10"/>
  <c r="CY62" i="10"/>
  <c r="CE66" i="10"/>
  <c r="CY66" i="10"/>
  <c r="CE70" i="10"/>
  <c r="CY70" i="10"/>
  <c r="CE74" i="10"/>
  <c r="CY74" i="10"/>
  <c r="CE78" i="10"/>
  <c r="CY78" i="10"/>
  <c r="CE82" i="10"/>
  <c r="CY82" i="10"/>
  <c r="CE86" i="10"/>
  <c r="CY86" i="10"/>
  <c r="CY90" i="10"/>
  <c r="Z4" i="12"/>
  <c r="CD58" i="10"/>
  <c r="CV58" i="10"/>
  <c r="CD62" i="10"/>
  <c r="CV62" i="10"/>
  <c r="CD66" i="10"/>
  <c r="CV66" i="10"/>
  <c r="CD70" i="10"/>
  <c r="CV70" i="10"/>
  <c r="CD74" i="10"/>
  <c r="CV74" i="10"/>
  <c r="CD78" i="10"/>
  <c r="CV78" i="10"/>
  <c r="CD82" i="10"/>
  <c r="CV82" i="10"/>
  <c r="CD86" i="10"/>
  <c r="CV86" i="10"/>
  <c r="CV90" i="10"/>
  <c r="Y4" i="12"/>
  <c r="EC11" i="12"/>
  <c r="EB11" i="12"/>
  <c r="EC10" i="12"/>
  <c r="EB10" i="12"/>
  <c r="EC9" i="12"/>
  <c r="EB9" i="12"/>
  <c r="EC8" i="12"/>
  <c r="EB8" i="12"/>
  <c r="EC7" i="12"/>
  <c r="EB7" i="12"/>
  <c r="EC6" i="12"/>
  <c r="EB6" i="12"/>
  <c r="EC5" i="12"/>
  <c r="EB5" i="12"/>
  <c r="EC4" i="12"/>
  <c r="EB4" i="12"/>
  <c r="EA11" i="12"/>
  <c r="EA10" i="12"/>
  <c r="EA9" i="12"/>
  <c r="EA8" i="12"/>
  <c r="EA7" i="12"/>
  <c r="EA6" i="12"/>
  <c r="EA5" i="12"/>
  <c r="EA4" i="12"/>
  <c r="DZ11" i="12"/>
  <c r="DY11" i="12"/>
  <c r="DZ10" i="12"/>
  <c r="DY10" i="12"/>
  <c r="DZ9" i="12"/>
  <c r="DY9" i="12"/>
  <c r="DZ8" i="12"/>
  <c r="DY8" i="12"/>
  <c r="DZ7" i="12"/>
  <c r="BE178" i="10"/>
  <c r="BE182" i="10"/>
  <c r="BE186" i="10"/>
  <c r="BE190" i="10"/>
  <c r="BE194" i="10"/>
  <c r="BE198" i="10"/>
  <c r="BE202" i="10"/>
  <c r="BE206" i="10"/>
  <c r="BE210" i="10"/>
  <c r="DY7" i="12"/>
  <c r="DZ6" i="12"/>
  <c r="BE138" i="10"/>
  <c r="BE142" i="10"/>
  <c r="BE146" i="10"/>
  <c r="BE150" i="10"/>
  <c r="BE154" i="10"/>
  <c r="BE158" i="10"/>
  <c r="BE162" i="10"/>
  <c r="BE166" i="10"/>
  <c r="BE170" i="10"/>
  <c r="DY6" i="12"/>
  <c r="DZ5" i="12"/>
  <c r="BE98" i="10"/>
  <c r="BE102" i="10"/>
  <c r="BE106" i="10"/>
  <c r="BE110" i="10"/>
  <c r="BE114" i="10"/>
  <c r="BE118" i="10"/>
  <c r="BE122" i="10"/>
  <c r="BE126" i="10"/>
  <c r="BE130" i="10"/>
  <c r="DY5" i="12"/>
  <c r="DZ4" i="12"/>
  <c r="BE58" i="10"/>
  <c r="BE62" i="10"/>
  <c r="BE66" i="10"/>
  <c r="BE70" i="10"/>
  <c r="BE74" i="10"/>
  <c r="BE78" i="10"/>
  <c r="BE82" i="10"/>
  <c r="BE86" i="10"/>
  <c r="BE90" i="10"/>
  <c r="DY4" i="12"/>
  <c r="DX11" i="12"/>
  <c r="DX10" i="12"/>
  <c r="DX9" i="12"/>
  <c r="DX8" i="12"/>
  <c r="AY178" i="10"/>
  <c r="AY182" i="10"/>
  <c r="AY186" i="10"/>
  <c r="AY190" i="10"/>
  <c r="AY194" i="10"/>
  <c r="AY198" i="10"/>
  <c r="AY202" i="10"/>
  <c r="AY206" i="10"/>
  <c r="AY210" i="10"/>
  <c r="DX7" i="12"/>
  <c r="AY138" i="10"/>
  <c r="AY142" i="10"/>
  <c r="AY146" i="10"/>
  <c r="AY150" i="10"/>
  <c r="AY154" i="10"/>
  <c r="AY158" i="10"/>
  <c r="AY162" i="10"/>
  <c r="AY166" i="10"/>
  <c r="AY170" i="10"/>
  <c r="DX6" i="12"/>
  <c r="AY98" i="10"/>
  <c r="AY102" i="10"/>
  <c r="AY106" i="10"/>
  <c r="AY110" i="10"/>
  <c r="AY114" i="10"/>
  <c r="AY118" i="10"/>
  <c r="AY122" i="10"/>
  <c r="AY126" i="10"/>
  <c r="AY130" i="10"/>
  <c r="DX5" i="12"/>
  <c r="AY58" i="10"/>
  <c r="AY62" i="10"/>
  <c r="AY66" i="10"/>
  <c r="AY70" i="10"/>
  <c r="AY74" i="10"/>
  <c r="AY78" i="10"/>
  <c r="AY82" i="10"/>
  <c r="AY86" i="10"/>
  <c r="AY90" i="10"/>
  <c r="DX4" i="12"/>
  <c r="L11" i="12"/>
  <c r="BD11" i="12"/>
  <c r="BC11" i="12"/>
  <c r="L10" i="12"/>
  <c r="BD10" i="12"/>
  <c r="BC10" i="12"/>
  <c r="L9" i="12"/>
  <c r="BD9" i="12"/>
  <c r="BC9" i="12"/>
  <c r="L8" i="12"/>
  <c r="BD8" i="12"/>
  <c r="BC8" i="12"/>
  <c r="L7" i="12"/>
  <c r="BD7" i="12"/>
  <c r="BC7" i="12"/>
  <c r="L6" i="12"/>
  <c r="BD6" i="12"/>
  <c r="BC6" i="12"/>
  <c r="L5" i="12"/>
  <c r="BD5" i="12"/>
  <c r="BC5" i="12"/>
  <c r="L4" i="12"/>
  <c r="BD4" i="12"/>
  <c r="BC4" i="12"/>
  <c r="BE11" i="12"/>
  <c r="BE10" i="12"/>
  <c r="BE9" i="12"/>
  <c r="BE8" i="12"/>
  <c r="BE7" i="12"/>
  <c r="BE6" i="12"/>
  <c r="BE5" i="12"/>
  <c r="BE4" i="12"/>
  <c r="E11" i="12"/>
  <c r="D11" i="12"/>
  <c r="C11" i="12"/>
  <c r="E10" i="12"/>
  <c r="D10" i="12"/>
  <c r="C10" i="12"/>
  <c r="E9" i="12"/>
  <c r="D9" i="12"/>
  <c r="C9" i="12"/>
  <c r="E8" i="12"/>
  <c r="D8" i="12"/>
  <c r="C8" i="12"/>
  <c r="E7" i="12"/>
  <c r="D7" i="12"/>
  <c r="C7" i="12"/>
  <c r="E6" i="12"/>
  <c r="D6" i="12"/>
  <c r="C6" i="12"/>
  <c r="E5" i="12"/>
  <c r="D5" i="12"/>
  <c r="C5" i="12"/>
  <c r="E4" i="12"/>
  <c r="D4" i="12"/>
  <c r="C4" i="12"/>
  <c r="AQ11" i="12"/>
  <c r="AP11" i="12"/>
  <c r="AQ10" i="12"/>
  <c r="AP10" i="12"/>
  <c r="AQ9" i="12"/>
  <c r="AP9" i="12"/>
  <c r="AQ8" i="12"/>
  <c r="AP8" i="12"/>
  <c r="AQ7" i="12"/>
  <c r="AP7" i="12"/>
  <c r="AQ6" i="12"/>
  <c r="AP6" i="12"/>
  <c r="AQ5" i="12"/>
  <c r="AP5" i="12"/>
  <c r="AQ4" i="12"/>
  <c r="AP4" i="12"/>
  <c r="I11" i="12"/>
  <c r="I10" i="12"/>
  <c r="I9" i="12"/>
  <c r="I8" i="12"/>
  <c r="I7" i="12"/>
  <c r="I6" i="12"/>
  <c r="I5" i="12"/>
  <c r="AQ50" i="10"/>
  <c r="AM18" i="10"/>
  <c r="AQ210" i="10"/>
  <c r="Z210" i="10"/>
  <c r="CG206" i="10"/>
  <c r="CC206" i="10"/>
  <c r="CB206" i="10"/>
  <c r="BZ206" i="10"/>
  <c r="CG202" i="10"/>
  <c r="CC202" i="10"/>
  <c r="CB202" i="10"/>
  <c r="BZ202" i="10"/>
  <c r="CG198" i="10"/>
  <c r="CC198" i="10"/>
  <c r="CB198" i="10"/>
  <c r="BZ198" i="10"/>
  <c r="CG194" i="10"/>
  <c r="CC194" i="10"/>
  <c r="CB194" i="10"/>
  <c r="BZ194" i="10"/>
  <c r="CG190" i="10"/>
  <c r="CC190" i="10"/>
  <c r="CB190" i="10"/>
  <c r="BZ190" i="10"/>
  <c r="CG186" i="10"/>
  <c r="CC186" i="10"/>
  <c r="CB186" i="10"/>
  <c r="BZ186" i="10"/>
  <c r="CG182" i="10"/>
  <c r="CC182" i="10"/>
  <c r="CB182" i="10"/>
  <c r="BZ182" i="10"/>
  <c r="CG178" i="10"/>
  <c r="CC178" i="10"/>
  <c r="CB178" i="10"/>
  <c r="BZ178" i="10"/>
  <c r="AQ170" i="10"/>
  <c r="Z170" i="10"/>
  <c r="CG166" i="10"/>
  <c r="CC166" i="10"/>
  <c r="CB166" i="10"/>
  <c r="BZ166" i="10"/>
  <c r="CG162" i="10"/>
  <c r="CC162" i="10"/>
  <c r="CB162" i="10"/>
  <c r="BZ162" i="10"/>
  <c r="CG158" i="10"/>
  <c r="CC158" i="10"/>
  <c r="CB158" i="10"/>
  <c r="BZ158" i="10"/>
  <c r="CG154" i="10"/>
  <c r="CC154" i="10"/>
  <c r="CB154" i="10"/>
  <c r="BZ154" i="10"/>
  <c r="CG150" i="10"/>
  <c r="CC150" i="10"/>
  <c r="CB150" i="10"/>
  <c r="BZ150" i="10"/>
  <c r="CG146" i="10"/>
  <c r="CC146" i="10"/>
  <c r="CB146" i="10"/>
  <c r="BZ146" i="10"/>
  <c r="CG142" i="10"/>
  <c r="CC142" i="10"/>
  <c r="CB142" i="10"/>
  <c r="BZ142" i="10"/>
  <c r="CG138" i="10"/>
  <c r="CC138" i="10"/>
  <c r="CB138" i="10"/>
  <c r="BZ138" i="10"/>
  <c r="AQ130" i="10"/>
  <c r="Z130" i="10"/>
  <c r="CG126" i="10"/>
  <c r="CC126" i="10"/>
  <c r="CB126" i="10"/>
  <c r="BZ126" i="10"/>
  <c r="CC122" i="10"/>
  <c r="CB122" i="10"/>
  <c r="BZ122" i="10"/>
  <c r="CC118" i="10"/>
  <c r="CB118" i="10"/>
  <c r="BZ118" i="10"/>
  <c r="CC114" i="10"/>
  <c r="CB114" i="10"/>
  <c r="BZ114" i="10"/>
  <c r="CC110" i="10"/>
  <c r="CB110" i="10"/>
  <c r="BZ110" i="10"/>
  <c r="CC106" i="10"/>
  <c r="CB106" i="10"/>
  <c r="BZ106" i="10"/>
  <c r="CC102" i="10"/>
  <c r="CB102" i="10"/>
  <c r="BZ102" i="10"/>
  <c r="CC98" i="10"/>
  <c r="CB98" i="10"/>
  <c r="BZ98" i="10"/>
  <c r="CR126" i="10"/>
  <c r="CU126" i="10"/>
  <c r="CR166" i="10"/>
  <c r="CT166" i="10"/>
  <c r="CT202" i="10"/>
  <c r="CT186" i="10"/>
  <c r="CT142" i="10"/>
  <c r="CW122" i="10"/>
  <c r="CR122" i="10"/>
  <c r="CX122" i="10"/>
  <c r="CR202" i="10"/>
  <c r="CX202" i="10"/>
  <c r="CT206" i="10"/>
  <c r="CR206" i="10"/>
  <c r="CU206" i="10"/>
  <c r="CW162" i="10"/>
  <c r="CR162" i="10"/>
  <c r="CU162" i="10"/>
  <c r="CT118" i="10"/>
  <c r="CR118" i="10"/>
  <c r="CX118" i="10"/>
  <c r="CR186" i="10"/>
  <c r="CX186" i="10"/>
  <c r="CT194" i="10"/>
  <c r="CR194" i="10"/>
  <c r="CU194" i="10"/>
  <c r="CW146" i="10"/>
  <c r="CR146" i="10"/>
  <c r="CX146" i="10"/>
  <c r="CW150" i="10"/>
  <c r="CR150" i="10"/>
  <c r="CX150" i="10"/>
  <c r="CR142" i="10"/>
  <c r="CX142" i="10"/>
  <c r="CT198" i="10"/>
  <c r="CR198" i="10"/>
  <c r="CU198" i="10"/>
  <c r="AM162" i="10"/>
  <c r="CW106" i="10"/>
  <c r="CT110" i="10"/>
  <c r="CW102" i="10"/>
  <c r="CR106" i="10"/>
  <c r="CX106" i="10"/>
  <c r="CR110" i="10"/>
  <c r="CX110" i="10"/>
  <c r="CR114" i="10"/>
  <c r="CX114" i="10"/>
  <c r="CR138" i="10"/>
  <c r="CU138" i="10"/>
  <c r="CT154" i="10"/>
  <c r="CR158" i="10"/>
  <c r="CU158" i="10"/>
  <c r="CT178" i="10"/>
  <c r="CT182" i="10"/>
  <c r="CR190" i="10"/>
  <c r="CX190" i="10"/>
  <c r="CW114" i="10"/>
  <c r="CT138" i="10"/>
  <c r="CT158" i="10"/>
  <c r="CG210" i="10"/>
  <c r="CW190" i="10"/>
  <c r="AM202" i="10"/>
  <c r="CR102" i="10"/>
  <c r="CU102" i="10"/>
  <c r="CU122" i="10"/>
  <c r="CR154" i="10"/>
  <c r="CX154" i="10"/>
  <c r="AM178" i="10"/>
  <c r="CR178" i="10"/>
  <c r="CU178" i="10"/>
  <c r="CR182" i="10"/>
  <c r="CX182" i="10"/>
  <c r="AM186" i="10"/>
  <c r="AM190" i="10"/>
  <c r="AM194" i="10"/>
  <c r="AM182" i="10"/>
  <c r="AM198" i="10"/>
  <c r="CU166" i="10"/>
  <c r="AM146" i="10"/>
  <c r="AM150" i="10"/>
  <c r="CG170" i="10"/>
  <c r="AM138" i="10"/>
  <c r="AM154" i="10"/>
  <c r="CX166" i="10"/>
  <c r="AM142" i="10"/>
  <c r="AM158" i="10"/>
  <c r="CG130" i="10"/>
  <c r="CR98" i="10"/>
  <c r="CU98" i="10"/>
  <c r="AM98" i="10"/>
  <c r="AM102" i="10"/>
  <c r="CT126" i="10"/>
  <c r="CW126" i="10"/>
  <c r="AM106" i="10"/>
  <c r="AM122" i="10"/>
  <c r="AM110" i="10"/>
  <c r="AM114" i="10"/>
  <c r="AM118" i="10"/>
  <c r="CC86" i="10"/>
  <c r="CB86" i="10"/>
  <c r="CC82" i="10"/>
  <c r="CB82" i="10"/>
  <c r="CC78" i="10"/>
  <c r="CB78" i="10"/>
  <c r="CC74" i="10"/>
  <c r="CB74" i="10"/>
  <c r="CC70" i="10"/>
  <c r="CB70" i="10"/>
  <c r="CC66" i="10"/>
  <c r="CB66" i="10"/>
  <c r="CC62" i="10"/>
  <c r="CB62" i="10"/>
  <c r="CC58" i="10"/>
  <c r="CB58" i="10"/>
  <c r="CG86" i="10"/>
  <c r="CG82" i="10"/>
  <c r="CG78" i="10"/>
  <c r="CG74" i="10"/>
  <c r="CG70" i="10"/>
  <c r="CG66" i="10"/>
  <c r="CG62" i="10"/>
  <c r="CG58" i="10"/>
  <c r="CG46" i="10"/>
  <c r="CG42" i="10"/>
  <c r="CG38" i="10"/>
  <c r="CG34" i="10"/>
  <c r="CG30" i="10"/>
  <c r="CG26" i="10"/>
  <c r="CG22" i="10"/>
  <c r="CG18" i="10"/>
  <c r="CW202" i="10"/>
  <c r="CT122" i="10"/>
  <c r="CW142" i="10"/>
  <c r="CX206" i="10"/>
  <c r="CT162" i="10"/>
  <c r="CX126" i="10"/>
  <c r="CW166" i="10"/>
  <c r="CU202" i="10"/>
  <c r="CW206" i="10"/>
  <c r="CW186" i="10"/>
  <c r="CU146" i="10"/>
  <c r="CX194" i="10"/>
  <c r="CW198" i="10"/>
  <c r="CT106" i="10"/>
  <c r="CU186" i="10"/>
  <c r="CJ130" i="10"/>
  <c r="CX162" i="10"/>
  <c r="CU118" i="10"/>
  <c r="CW118" i="10"/>
  <c r="CT146" i="10"/>
  <c r="CT150" i="10"/>
  <c r="CU142" i="10"/>
  <c r="CW194" i="10"/>
  <c r="CJ170" i="10"/>
  <c r="CU150" i="10"/>
  <c r="CW178" i="10"/>
  <c r="CW158" i="10"/>
  <c r="CX198" i="10"/>
  <c r="CJ210" i="10"/>
  <c r="CU154" i="10"/>
  <c r="CT190" i="10"/>
  <c r="CT210" i="10"/>
  <c r="CK130" i="10"/>
  <c r="CW138" i="10"/>
  <c r="CU190" i="10"/>
  <c r="CR210" i="10"/>
  <c r="CK210" i="10"/>
  <c r="CU110" i="10"/>
  <c r="CW154" i="10"/>
  <c r="CM210" i="10"/>
  <c r="CT114" i="10"/>
  <c r="CW110" i="10"/>
  <c r="CN170" i="10"/>
  <c r="CN130" i="10"/>
  <c r="CO22" i="10"/>
  <c r="CW182" i="10"/>
  <c r="CR170" i="10"/>
  <c r="CO26" i="10"/>
  <c r="CU106" i="10"/>
  <c r="CK170" i="10"/>
  <c r="CX178" i="10"/>
  <c r="CN210" i="10"/>
  <c r="CO38" i="10"/>
  <c r="CX102" i="10"/>
  <c r="CU114" i="10"/>
  <c r="CT102" i="10"/>
  <c r="CX158" i="10"/>
  <c r="CX138" i="10"/>
  <c r="CM170" i="10"/>
  <c r="CU182" i="10"/>
  <c r="CI210" i="10"/>
  <c r="CI170" i="10"/>
  <c r="CI130" i="10"/>
  <c r="CM130" i="10"/>
  <c r="CR130" i="10"/>
  <c r="CX98" i="10"/>
  <c r="CT98" i="10"/>
  <c r="CW98" i="10"/>
  <c r="CS46" i="10"/>
  <c r="AY46" i="10"/>
  <c r="CO46" i="10"/>
  <c r="CK46" i="10"/>
  <c r="CQ46" i="10"/>
  <c r="CR46" i="10"/>
  <c r="CN46" i="10"/>
  <c r="CJ46" i="10"/>
  <c r="CM46" i="10"/>
  <c r="CI46" i="10"/>
  <c r="CJ34" i="10"/>
  <c r="CM34" i="10"/>
  <c r="CK34" i="10"/>
  <c r="CS34" i="10"/>
  <c r="AY34" i="10"/>
  <c r="CN34" i="10"/>
  <c r="CI34" i="10"/>
  <c r="CR34" i="10"/>
  <c r="CQ34" i="10"/>
  <c r="CR22" i="10"/>
  <c r="CM22" i="10"/>
  <c r="CN22" i="10"/>
  <c r="CQ22" i="10"/>
  <c r="CK22" i="10"/>
  <c r="CJ22" i="10"/>
  <c r="CS22" i="10"/>
  <c r="AY22" i="10"/>
  <c r="CI22" i="10"/>
  <c r="CJ38" i="10"/>
  <c r="CR38" i="10"/>
  <c r="CS38" i="10"/>
  <c r="AY38" i="10"/>
  <c r="CN38" i="10"/>
  <c r="CI38" i="10"/>
  <c r="CM38" i="10"/>
  <c r="CQ38" i="10"/>
  <c r="CK38" i="10"/>
  <c r="CO18" i="10"/>
  <c r="CO34" i="10"/>
  <c r="CQ30" i="10"/>
  <c r="CM30" i="10"/>
  <c r="CI30" i="10"/>
  <c r="CS30" i="10"/>
  <c r="AY30" i="10"/>
  <c r="CK30" i="10"/>
  <c r="CN30" i="10"/>
  <c r="CR30" i="10"/>
  <c r="CJ30" i="10"/>
  <c r="CR18" i="10"/>
  <c r="CM18" i="10"/>
  <c r="CJ18" i="10"/>
  <c r="CS18" i="10"/>
  <c r="AY18" i="10"/>
  <c r="CI18" i="10"/>
  <c r="CQ18" i="10"/>
  <c r="CK18" i="10"/>
  <c r="CN18" i="10"/>
  <c r="CO30" i="10"/>
  <c r="CS26" i="10"/>
  <c r="AY26" i="10"/>
  <c r="CN26" i="10"/>
  <c r="CI26" i="10"/>
  <c r="CQ26" i="10"/>
  <c r="CJ26" i="10"/>
  <c r="CR26" i="10"/>
  <c r="CM26" i="10"/>
  <c r="CK26" i="10"/>
  <c r="CQ42" i="10"/>
  <c r="CK42" i="10"/>
  <c r="CS42" i="10"/>
  <c r="AY42" i="10"/>
  <c r="CR42" i="10"/>
  <c r="CJ42" i="10"/>
  <c r="CN42" i="10"/>
  <c r="CI42" i="10"/>
  <c r="CM42" i="10"/>
  <c r="CO42" i="10"/>
  <c r="CG50" i="10"/>
  <c r="CG90" i="10"/>
  <c r="BP132" i="10"/>
  <c r="CT170" i="10"/>
  <c r="CU170" i="10"/>
  <c r="BP206" i="10"/>
  <c r="AY50" i="10"/>
  <c r="CX210" i="10"/>
  <c r="CU210" i="10"/>
  <c r="CW210" i="10"/>
  <c r="CW170" i="10"/>
  <c r="BP166" i="10"/>
  <c r="CX170" i="10"/>
  <c r="CU130" i="10"/>
  <c r="CL34" i="10"/>
  <c r="AU34" i="10"/>
  <c r="CP46" i="10"/>
  <c r="BE46" i="10"/>
  <c r="CW130" i="10"/>
  <c r="CX130" i="10"/>
  <c r="CO210" i="10"/>
  <c r="CP42" i="10"/>
  <c r="BE42" i="10"/>
  <c r="CO170" i="10"/>
  <c r="CL42" i="10"/>
  <c r="AU42" i="10"/>
  <c r="CP26" i="10"/>
  <c r="BE26" i="10"/>
  <c r="CP34" i="10"/>
  <c r="BE34" i="10"/>
  <c r="CP38" i="10"/>
  <c r="BE38" i="10"/>
  <c r="CP22" i="10"/>
  <c r="BE22" i="10"/>
  <c r="CO130" i="10"/>
  <c r="CI50" i="10"/>
  <c r="CL38" i="10"/>
  <c r="AU38" i="10"/>
  <c r="CT130" i="10"/>
  <c r="CT26" i="10"/>
  <c r="CW26" i="10"/>
  <c r="CR50" i="10"/>
  <c r="CX18" i="10"/>
  <c r="CU18" i="10"/>
  <c r="CU38" i="10"/>
  <c r="CX38" i="10"/>
  <c r="CU34" i="10"/>
  <c r="CX34" i="10"/>
  <c r="CW46" i="10"/>
  <c r="CT46" i="10"/>
  <c r="CN50" i="10"/>
  <c r="CV18" i="10"/>
  <c r="CY18" i="10"/>
  <c r="CS50" i="10"/>
  <c r="CW30" i="10"/>
  <c r="CT30" i="10"/>
  <c r="CP18" i="10"/>
  <c r="BE18" i="10"/>
  <c r="CO50" i="10"/>
  <c r="CU22" i="10"/>
  <c r="CX22" i="10"/>
  <c r="CX26" i="10"/>
  <c r="CU26" i="10"/>
  <c r="CL18" i="10"/>
  <c r="AU18" i="10"/>
  <c r="CK50" i="10"/>
  <c r="CJ50" i="10"/>
  <c r="CV30" i="10"/>
  <c r="CY30" i="10"/>
  <c r="CL22" i="10"/>
  <c r="AU22" i="10"/>
  <c r="CT22" i="10"/>
  <c r="CW22" i="10"/>
  <c r="CX42" i="10"/>
  <c r="CU42" i="10"/>
  <c r="CP30" i="10"/>
  <c r="BE30" i="10"/>
  <c r="CV42" i="10"/>
  <c r="CY42" i="10"/>
  <c r="CL26" i="10"/>
  <c r="AU26" i="10"/>
  <c r="CT42" i="10"/>
  <c r="CW42" i="10"/>
  <c r="CY26" i="10"/>
  <c r="CV26" i="10"/>
  <c r="CQ50" i="10"/>
  <c r="CT18" i="10"/>
  <c r="CW18" i="10"/>
  <c r="CM50" i="10"/>
  <c r="CU30" i="10"/>
  <c r="CX30" i="10"/>
  <c r="CL30" i="10"/>
  <c r="AU30" i="10"/>
  <c r="CT38" i="10"/>
  <c r="CW38" i="10"/>
  <c r="CY38" i="10"/>
  <c r="CV38" i="10"/>
  <c r="CY22" i="10"/>
  <c r="CV22" i="10"/>
  <c r="CT34" i="10"/>
  <c r="CW34" i="10"/>
  <c r="CV34" i="10"/>
  <c r="CY34" i="10"/>
  <c r="CL46" i="10"/>
  <c r="AU46" i="10"/>
  <c r="CX46" i="10"/>
  <c r="CU46" i="10"/>
  <c r="CV46" i="10"/>
  <c r="CY46" i="10"/>
  <c r="BZ86" i="10"/>
  <c r="CR86" i="10"/>
  <c r="BZ82" i="10"/>
  <c r="CR82" i="10"/>
  <c r="BZ78" i="10"/>
  <c r="CR78" i="10"/>
  <c r="BZ74" i="10"/>
  <c r="CR74" i="10"/>
  <c r="BZ70" i="10"/>
  <c r="CR70" i="10"/>
  <c r="BZ66" i="10"/>
  <c r="CR66" i="10"/>
  <c r="BZ62" i="10"/>
  <c r="CR62" i="10"/>
  <c r="BZ58" i="10"/>
  <c r="CR58" i="10"/>
  <c r="BP172" i="10"/>
  <c r="BP92" i="10"/>
  <c r="BP126" i="10"/>
  <c r="BE50" i="10"/>
  <c r="AU50" i="10"/>
  <c r="CZ210" i="10"/>
  <c r="CZ170" i="10"/>
  <c r="CZ130" i="10"/>
  <c r="CT70" i="10"/>
  <c r="CW70" i="10"/>
  <c r="CT74" i="10"/>
  <c r="CW74" i="10"/>
  <c r="CL50" i="10"/>
  <c r="CU58" i="10"/>
  <c r="CX58" i="10"/>
  <c r="CU62" i="10"/>
  <c r="CX62" i="10"/>
  <c r="CU66" i="10"/>
  <c r="CX66" i="10"/>
  <c r="CU74" i="10"/>
  <c r="CX74" i="10"/>
  <c r="CU78" i="10"/>
  <c r="CX78" i="10"/>
  <c r="CX86" i="10"/>
  <c r="CU86" i="10"/>
  <c r="CP50" i="10"/>
  <c r="CY50" i="10"/>
  <c r="CW58" i="10"/>
  <c r="CT58" i="10"/>
  <c r="CT62" i="10"/>
  <c r="CW62" i="10"/>
  <c r="CT66" i="10"/>
  <c r="CW66" i="10"/>
  <c r="CT78" i="10"/>
  <c r="CW78" i="10"/>
  <c r="CT86" i="10"/>
  <c r="CW86" i="10"/>
  <c r="CW50" i="10"/>
  <c r="CU70" i="10"/>
  <c r="CX70" i="10"/>
  <c r="CT50" i="10"/>
  <c r="CX50" i="10"/>
  <c r="CV50" i="10"/>
  <c r="CU50" i="10"/>
  <c r="CU82" i="10"/>
  <c r="CX82" i="10"/>
  <c r="CT82" i="10"/>
  <c r="CW82" i="10"/>
  <c r="CO90" i="10"/>
  <c r="CJ90" i="10"/>
  <c r="CN90" i="10"/>
  <c r="CR90" i="10"/>
  <c r="CI90" i="10"/>
  <c r="CK90" i="10"/>
  <c r="AQ90" i="10"/>
  <c r="Z90" i="10"/>
  <c r="Z50" i="10"/>
  <c r="AM42" i="10"/>
  <c r="AM38" i="10"/>
  <c r="AM34" i="10"/>
  <c r="AM30" i="10"/>
  <c r="AM26" i="10"/>
  <c r="AM22" i="10"/>
  <c r="C12" i="10"/>
  <c r="CW90" i="10"/>
  <c r="CX90" i="10"/>
  <c r="CZ50" i="10"/>
  <c r="CT90" i="10"/>
  <c r="CU90" i="10"/>
  <c r="CM90" i="10"/>
  <c r="AM62" i="10"/>
  <c r="AM70" i="10"/>
  <c r="AM78" i="10"/>
  <c r="AM58" i="10"/>
  <c r="AM74" i="10"/>
  <c r="AM66" i="10"/>
  <c r="AM82" i="10"/>
  <c r="C52" i="10"/>
  <c r="BP46" i="10"/>
  <c r="BP12" i="10"/>
  <c r="CZ90" i="10"/>
  <c r="BP50" i="10"/>
  <c r="C50" i="10"/>
  <c r="BP52" i="10"/>
  <c r="BI12" i="10"/>
  <c r="BP86" i="10"/>
  <c r="C92" i="10"/>
  <c r="C132" i="10"/>
  <c r="BB56" i="11" a="1"/>
  <c r="BB56" i="11"/>
  <c r="C172" i="10"/>
  <c r="BA56" i="11" a="1"/>
  <c r="BA56" i="11"/>
  <c r="C56" i="11"/>
</calcChain>
</file>

<file path=xl/comments1.xml><?xml version="1.0" encoding="utf-8"?>
<comments xmlns="http://schemas.openxmlformats.org/spreadsheetml/2006/main">
  <authors>
    <author>zipperera</author>
  </authors>
  <commentList>
    <comment ref="BM2" authorId="0">
      <text>
        <r>
          <rPr>
            <sz val="9"/>
            <color indexed="81"/>
            <rFont val="Tahoma"/>
            <family val="2"/>
          </rPr>
          <t>Include on every measure category for future flexibility</t>
        </r>
      </text>
    </comment>
    <comment ref="BV2" authorId="0">
      <text>
        <r>
          <rPr>
            <sz val="9"/>
            <color indexed="81"/>
            <rFont val="Tahoma"/>
            <family val="2"/>
          </rPr>
          <t>Include on every measure category for future flexibility</t>
        </r>
      </text>
    </comment>
    <comment ref="CE2" authorId="0">
      <text>
        <r>
          <rPr>
            <sz val="9"/>
            <color indexed="81"/>
            <rFont val="Tahoma"/>
            <family val="2"/>
          </rPr>
          <t>Include on every measure category for future flexibility</t>
        </r>
      </text>
    </comment>
    <comment ref="CN2" authorId="0">
      <text>
        <r>
          <rPr>
            <sz val="9"/>
            <color indexed="81"/>
            <rFont val="Tahoma"/>
            <family val="2"/>
          </rPr>
          <t>Include on every measure category for future flexibility</t>
        </r>
      </text>
    </comment>
    <comment ref="CW2" authorId="0">
      <text>
        <r>
          <rPr>
            <sz val="9"/>
            <color indexed="81"/>
            <rFont val="Tahoma"/>
            <family val="2"/>
          </rPr>
          <t>Include on every measure category for future flexibility</t>
        </r>
      </text>
    </comment>
    <comment ref="DF2" authorId="0">
      <text>
        <r>
          <rPr>
            <sz val="9"/>
            <color indexed="81"/>
            <rFont val="Tahoma"/>
            <family val="2"/>
          </rPr>
          <t>Include on every measure category for future flexibility</t>
        </r>
      </text>
    </comment>
    <comment ref="DO2" authorId="0">
      <text>
        <r>
          <rPr>
            <sz val="9"/>
            <color indexed="81"/>
            <rFont val="Tahoma"/>
            <family val="2"/>
          </rPr>
          <t>Include on every measure category for future flexibility</t>
        </r>
      </text>
    </comment>
  </commentList>
</comments>
</file>

<file path=xl/comments2.xml><?xml version="1.0" encoding="utf-8"?>
<comments xmlns="http://schemas.openxmlformats.org/spreadsheetml/2006/main">
  <authors>
    <author>Michael Authier</author>
  </authors>
  <commentList>
    <comment ref="L30" authorId="0">
      <text>
        <r>
          <rPr>
            <sz val="8"/>
            <color indexed="63"/>
            <rFont val="Helvetica"/>
            <family val="2"/>
          </rPr>
          <t>Additional notes that help identify the property and/or meter. For example, Building A at the multi-family property, or directional info like SW corner of Pine and Maple.</t>
        </r>
      </text>
    </comment>
    <comment ref="L70" authorId="0">
      <text>
        <r>
          <rPr>
            <sz val="8"/>
            <color indexed="63"/>
            <rFont val="Helvetica"/>
            <family val="2"/>
          </rPr>
          <t>Additional notes that help identify the property and/or meter. For example, Building A at the multi-family property, or directional info like SW corner of Pine and Maple.</t>
        </r>
      </text>
    </comment>
    <comment ref="L110" authorId="0">
      <text>
        <r>
          <rPr>
            <sz val="8"/>
            <color indexed="63"/>
            <rFont val="Helvetica"/>
            <family val="2"/>
          </rPr>
          <t>Additional notes that help identify the property and/or meter. For example, Building A at the multi-family property, or directional info like SW corner of Pine and Maple.</t>
        </r>
      </text>
    </comment>
    <comment ref="L150" authorId="0">
      <text>
        <r>
          <rPr>
            <sz val="8"/>
            <color indexed="63"/>
            <rFont val="Helvetica"/>
            <family val="2"/>
          </rPr>
          <t>Additional notes that help identify the property and/or meter. For example, Building A at the multi-family property, or directional info like SW corner of Pine and Maple.</t>
        </r>
      </text>
    </comment>
    <comment ref="L190" authorId="0">
      <text>
        <r>
          <rPr>
            <sz val="8"/>
            <color indexed="63"/>
            <rFont val="Helvetica"/>
            <family val="2"/>
          </rPr>
          <t>Additional notes that help identify the property and/or meter. For example, Building A at the multi-family property, or directional info like SW corner of Pine and Maple.</t>
        </r>
      </text>
    </comment>
    <comment ref="L230" authorId="0">
      <text>
        <r>
          <rPr>
            <sz val="8"/>
            <color indexed="63"/>
            <rFont val="Helvetica"/>
            <family val="2"/>
          </rPr>
          <t>Additional notes that help identify the property and/or meter. For example, Building A at the multi-family property, or directional info like SW corner of Pine and Maple.</t>
        </r>
      </text>
    </comment>
    <comment ref="L270" authorId="0">
      <text>
        <r>
          <rPr>
            <sz val="8"/>
            <color indexed="63"/>
            <rFont val="Helvetica"/>
            <family val="2"/>
          </rPr>
          <t>Additional notes that help identify the property and/or meter. For example, Building A at the multi-family property, or directional info like SW corner of Pine and Maple.</t>
        </r>
      </text>
    </comment>
    <comment ref="L310" authorId="0">
      <text>
        <r>
          <rPr>
            <sz val="8"/>
            <color indexed="63"/>
            <rFont val="Helvetica"/>
            <family val="2"/>
          </rPr>
          <t>Additional notes that help identify the property and/or meter. For example, Building A at the multi-family property, or directional info like SW corner of Pine and Maple.</t>
        </r>
      </text>
    </comment>
    <comment ref="L350" authorId="0">
      <text>
        <r>
          <rPr>
            <sz val="8"/>
            <color indexed="63"/>
            <rFont val="Helvetica"/>
            <family val="2"/>
          </rPr>
          <t>Additional notes that help identify the property and/or meter. For example, Building A at the multi-family property, or directional info like SW corner of Pine and Maple.</t>
        </r>
      </text>
    </comment>
  </commentList>
</comments>
</file>

<file path=xl/sharedStrings.xml><?xml version="1.0" encoding="utf-8"?>
<sst xmlns="http://schemas.openxmlformats.org/spreadsheetml/2006/main" count="530" uniqueCount="193">
  <si>
    <t>All fields marked with an asterisk (*) are required.</t>
  </si>
  <si>
    <t>Potential Incentive</t>
  </si>
  <si>
    <t xml:space="preserve">  Property Name</t>
  </si>
  <si>
    <t xml:space="preserve">  Property Type</t>
  </si>
  <si>
    <t xml:space="preserve">  Property Notes</t>
  </si>
  <si>
    <t>Units
Installed</t>
  </si>
  <si>
    <t>Incentive
per Unit</t>
  </si>
  <si>
    <t>Property Information</t>
  </si>
  <si>
    <t>Project Information</t>
  </si>
  <si>
    <r>
      <t>Annual Water Savings</t>
    </r>
    <r>
      <rPr>
        <sz val="8"/>
        <color rgb="FF4D4D4D"/>
        <rFont val="Calibri"/>
        <family val="2"/>
        <scheme val="minor"/>
      </rPr>
      <t xml:space="preserve"> (gals/yr)</t>
    </r>
  </si>
  <si>
    <r>
      <t>Annual Cost Savings</t>
    </r>
    <r>
      <rPr>
        <sz val="8"/>
        <color rgb="FF4D4D4D"/>
        <rFont val="Calibri"/>
        <family val="2"/>
        <scheme val="minor"/>
      </rPr>
      <t xml:space="preserve"> ($/yr)</t>
    </r>
  </si>
  <si>
    <t xml:space="preserve">Cost Savings / Unit
</t>
  </si>
  <si>
    <t xml:space="preserve">Incentive / Unit
</t>
  </si>
  <si>
    <r>
      <t xml:space="preserve">  Installation Address</t>
    </r>
    <r>
      <rPr>
        <sz val="10"/>
        <color theme="5"/>
        <rFont val="Calibri"/>
        <family val="2"/>
        <scheme val="minor"/>
      </rPr>
      <t>*</t>
    </r>
  </si>
  <si>
    <r>
      <t xml:space="preserve">  Date of Install</t>
    </r>
    <r>
      <rPr>
        <sz val="10"/>
        <color theme="5"/>
        <rFont val="Calibri"/>
        <family val="2"/>
        <scheme val="minor"/>
      </rPr>
      <t>*</t>
    </r>
  </si>
  <si>
    <t>Rebate</t>
  </si>
  <si>
    <t>Reference</t>
  </si>
  <si>
    <t>Efficiency Works Business - Irrigation Rebate Application</t>
  </si>
  <si>
    <t>Project</t>
  </si>
  <si>
    <t>Company</t>
  </si>
  <si>
    <r>
      <t xml:space="preserve">  Name</t>
    </r>
    <r>
      <rPr>
        <sz val="10"/>
        <color theme="5"/>
        <rFont val="Calibri"/>
        <family val="2"/>
        <scheme val="minor"/>
      </rPr>
      <t>*</t>
    </r>
  </si>
  <si>
    <t>Primary Contact</t>
  </si>
  <si>
    <t xml:space="preserve">  Email</t>
  </si>
  <si>
    <r>
      <t xml:space="preserve">  Cell phone</t>
    </r>
    <r>
      <rPr>
        <sz val="10"/>
        <color theme="5"/>
        <rFont val="Calibri"/>
        <family val="2"/>
        <scheme val="minor"/>
      </rPr>
      <t>*</t>
    </r>
  </si>
  <si>
    <r>
      <t xml:space="preserve">  Office phone</t>
    </r>
    <r>
      <rPr>
        <sz val="10"/>
        <color theme="5"/>
        <rFont val="Calibri"/>
        <family val="2"/>
        <scheme val="minor"/>
      </rPr>
      <t>*</t>
    </r>
  </si>
  <si>
    <r>
      <t xml:space="preserve">  Owner/Manager Name</t>
    </r>
    <r>
      <rPr>
        <sz val="10"/>
        <color theme="5"/>
        <rFont val="Calibri"/>
        <family val="2"/>
        <scheme val="minor"/>
      </rPr>
      <t>*</t>
    </r>
  </si>
  <si>
    <r>
      <t xml:space="preserve"> </t>
    </r>
    <r>
      <rPr>
        <b/>
        <sz val="10"/>
        <color rgb="FF4D4D4D"/>
        <rFont val="Calibri"/>
        <family val="2"/>
        <scheme val="minor"/>
      </rPr>
      <t>Rain Sensor</t>
    </r>
    <r>
      <rPr>
        <sz val="10"/>
        <color rgb="FF4D4D4D"/>
        <rFont val="Calibri"/>
        <family val="2"/>
        <scheme val="minor"/>
      </rPr>
      <t xml:space="preserve">
</t>
    </r>
    <r>
      <rPr>
        <sz val="8"/>
        <color rgb="FF4D4D4D"/>
        <rFont val="Calibri"/>
        <family val="2"/>
        <scheme val="minor"/>
      </rPr>
      <t xml:space="preserve">  </t>
    </r>
    <r>
      <rPr>
        <sz val="8"/>
        <color theme="0" tint="-0.499984740745262"/>
        <rFont val="Calibri"/>
        <family val="2"/>
        <scheme val="minor"/>
      </rPr>
      <t>per sensor, wired or wireless</t>
    </r>
  </si>
  <si>
    <r>
      <t xml:space="preserve"> </t>
    </r>
    <r>
      <rPr>
        <b/>
        <sz val="10"/>
        <color rgb="FF4D4D4D"/>
        <rFont val="Calibri"/>
        <family val="2"/>
        <scheme val="minor"/>
      </rPr>
      <t>Soil Moisture Sensor</t>
    </r>
    <r>
      <rPr>
        <sz val="10"/>
        <color rgb="FF4D4D4D"/>
        <rFont val="Calibri"/>
        <family val="2"/>
        <scheme val="minor"/>
      </rPr>
      <t xml:space="preserve">
</t>
    </r>
    <r>
      <rPr>
        <sz val="8"/>
        <color rgb="FF4D4D4D"/>
        <rFont val="Calibri"/>
        <family val="2"/>
        <scheme val="minor"/>
      </rPr>
      <t xml:space="preserve">  </t>
    </r>
    <r>
      <rPr>
        <sz val="8"/>
        <color theme="0" tint="-0.499984740745262"/>
        <rFont val="Calibri"/>
        <family val="2"/>
        <scheme val="minor"/>
      </rPr>
      <t>per sensor, up to 4 per controller</t>
    </r>
  </si>
  <si>
    <r>
      <t xml:space="preserve"> </t>
    </r>
    <r>
      <rPr>
        <b/>
        <sz val="10"/>
        <color rgb="FF4D4D4D"/>
        <rFont val="Calibri"/>
        <family val="2"/>
        <scheme val="minor"/>
      </rPr>
      <t>High Efficiency Nozzles</t>
    </r>
    <r>
      <rPr>
        <sz val="10"/>
        <color rgb="FF4D4D4D"/>
        <rFont val="Calibri"/>
        <family val="2"/>
        <scheme val="minor"/>
      </rPr>
      <t xml:space="preserve">
</t>
    </r>
    <r>
      <rPr>
        <sz val="8"/>
        <color rgb="FF4D4D4D"/>
        <rFont val="Calibri"/>
        <family val="2"/>
        <scheme val="minor"/>
      </rPr>
      <t xml:space="preserve">  </t>
    </r>
    <r>
      <rPr>
        <sz val="8"/>
        <color theme="0" tint="-0.499984740745262"/>
        <rFont val="Calibri"/>
        <family val="2"/>
        <scheme val="minor"/>
      </rPr>
      <t>per nozzle</t>
    </r>
  </si>
  <si>
    <r>
      <t xml:space="preserve"> </t>
    </r>
    <r>
      <rPr>
        <b/>
        <sz val="10"/>
        <color rgb="FF4D4D4D"/>
        <rFont val="Calibri"/>
        <family val="2"/>
        <scheme val="minor"/>
      </rPr>
      <t>Pressure Reducing Heads</t>
    </r>
    <r>
      <rPr>
        <sz val="10"/>
        <color rgb="FF4D4D4D"/>
        <rFont val="Calibri"/>
        <family val="2"/>
        <scheme val="minor"/>
      </rPr>
      <t xml:space="preserve">
</t>
    </r>
    <r>
      <rPr>
        <sz val="8"/>
        <color rgb="FF4D4D4D"/>
        <rFont val="Calibri"/>
        <family val="2"/>
        <scheme val="minor"/>
      </rPr>
      <t xml:space="preserve">  </t>
    </r>
    <r>
      <rPr>
        <sz val="8"/>
        <color theme="0" tint="-0.499984740745262"/>
        <rFont val="Calibri"/>
        <family val="2"/>
        <scheme val="minor"/>
      </rPr>
      <t>per head</t>
    </r>
  </si>
  <si>
    <r>
      <t xml:space="preserve"> </t>
    </r>
    <r>
      <rPr>
        <b/>
        <sz val="10"/>
        <color rgb="FF4D4D4D"/>
        <rFont val="Calibri"/>
        <family val="2"/>
        <scheme val="minor"/>
      </rPr>
      <t>Pressure Regulators</t>
    </r>
    <r>
      <rPr>
        <sz val="10"/>
        <color rgb="FF4D4D4D"/>
        <rFont val="Calibri"/>
        <family val="2"/>
        <scheme val="minor"/>
      </rPr>
      <t xml:space="preserve">
</t>
    </r>
    <r>
      <rPr>
        <sz val="8"/>
        <color rgb="FF4D4D4D"/>
        <rFont val="Calibri"/>
        <family val="2"/>
        <scheme val="minor"/>
      </rPr>
      <t xml:space="preserve">  </t>
    </r>
    <r>
      <rPr>
        <sz val="8"/>
        <color theme="0" tint="-0.499984740745262"/>
        <rFont val="Calibri"/>
        <family val="2"/>
        <scheme val="minor"/>
      </rPr>
      <t>per zone, PRV or zone valve</t>
    </r>
  </si>
  <si>
    <t>Page 2: Property &amp; Project Information</t>
  </si>
  <si>
    <t>Terms and Conditions</t>
  </si>
  <si>
    <r>
      <t xml:space="preserve">  Signature</t>
    </r>
    <r>
      <rPr>
        <sz val="10"/>
        <color theme="5"/>
        <rFont val="Calibri"/>
        <family val="2"/>
        <scheme val="minor"/>
      </rPr>
      <t>*</t>
    </r>
  </si>
  <si>
    <r>
      <t xml:space="preserve">  Date</t>
    </r>
    <r>
      <rPr>
        <sz val="10"/>
        <color theme="5"/>
        <rFont val="Calibri"/>
        <family val="2"/>
        <scheme val="minor"/>
      </rPr>
      <t>*</t>
    </r>
  </si>
  <si>
    <r>
      <t xml:space="preserve">  Mailing Address</t>
    </r>
    <r>
      <rPr>
        <sz val="10"/>
        <color theme="5"/>
        <rFont val="Calibri"/>
        <family val="2"/>
        <scheme val="minor"/>
      </rPr>
      <t>*</t>
    </r>
  </si>
  <si>
    <r>
      <t xml:space="preserve">  City, State, Zip</t>
    </r>
    <r>
      <rPr>
        <sz val="10"/>
        <color theme="5"/>
        <rFont val="Calibri"/>
        <family val="2"/>
        <scheme val="minor"/>
      </rPr>
      <t>*</t>
    </r>
  </si>
  <si>
    <r>
      <t xml:space="preserve">  Office Address</t>
    </r>
    <r>
      <rPr>
        <sz val="10"/>
        <color theme="5"/>
        <rFont val="Calibri"/>
        <family val="2"/>
        <scheme val="minor"/>
      </rPr>
      <t>*</t>
    </r>
  </si>
  <si>
    <t>Page 1: Program Overview and Service Provider Information</t>
  </si>
  <si>
    <t>Service Provider Information</t>
  </si>
  <si>
    <t>Notes / Comments</t>
  </si>
  <si>
    <t>Service Provider Certification &amp; Request for Payment</t>
  </si>
  <si>
    <t>Program Rules &amp; Application Instructions</t>
  </si>
  <si>
    <t>Confidentiality</t>
  </si>
  <si>
    <t>Eligibility</t>
  </si>
  <si>
    <t>Efficiency Works™ is a collaboration between Platte River Power Authority, Estes Park Light &amp; Power, Fort Collins Utilities, Longmont Power &amp; Communications, and Loveland Water and Power, offering rebates for improvements that increase efficiency, saving energy and money. Learn more about Efficiency Works at efficiencyworks.co.</t>
  </si>
  <si>
    <t>All information gathered through this application will remain confidential and will only be provided to the participant
and their designated service provider(s) unless specifically authorized by the participant.</t>
  </si>
  <si>
    <t>Steps to Participate</t>
  </si>
  <si>
    <t>Service Provider</t>
  </si>
  <si>
    <t>Instructions</t>
  </si>
  <si>
    <t xml:space="preserve">
</t>
  </si>
  <si>
    <t>Rebate Availability</t>
  </si>
  <si>
    <t>Program funds are subject to change without notice. Check the announcements on efficiencyworks.co for program changes,
or contact Efficiency Works for more information.</t>
  </si>
  <si>
    <t xml:space="preserve">By signing below, providers acknowledge compliance with all program requirements, rules, instructions, terms and conditions, affirm truth and accuracy for all provided documentation, and possess the authority to execute this document.
</t>
  </si>
  <si>
    <t>Recipients of irrigation rebates through Efficiency Works Business must:</t>
  </si>
  <si>
    <t>For each proposed project, prior to any installation work, enter all relevant/required information on Page 2.</t>
  </si>
  <si>
    <t xml:space="preserve"> • This rebate application (Microsoft Excel file).</t>
  </si>
  <si>
    <r>
      <t xml:space="preserve">Complete the projects installation work. </t>
    </r>
    <r>
      <rPr>
        <sz val="8"/>
        <color rgb="FF4D4D4D"/>
        <rFont val="Calibri"/>
        <family val="2"/>
        <scheme val="minor"/>
      </rPr>
      <t>(adhering to all program requirements, rules, instructions, terms and conditions).</t>
    </r>
  </si>
  <si>
    <t>Pre-app</t>
  </si>
  <si>
    <t>NtGs</t>
  </si>
  <si>
    <t>Wtr</t>
  </si>
  <si>
    <t>Elc</t>
  </si>
  <si>
    <t>kWh</t>
  </si>
  <si>
    <t>$</t>
  </si>
  <si>
    <t>th</t>
  </si>
  <si>
    <t>gal</t>
  </si>
  <si>
    <t>Units</t>
  </si>
  <si>
    <t>Total</t>
  </si>
  <si>
    <t>Application Submittal and Support</t>
  </si>
  <si>
    <t>Each section below represents a unique project/location, green shaded cells indicate inputs.
Note: stated savings are estimates for reference only and may not be representative of actual project results.</t>
  </si>
  <si>
    <t>Net to Gross</t>
  </si>
  <si>
    <t>Msre</t>
  </si>
  <si>
    <t>Life</t>
  </si>
  <si>
    <t xml:space="preserve">Cost Savings
</t>
  </si>
  <si>
    <t xml:space="preserve">Rsrc Savings / Yr
</t>
  </si>
  <si>
    <t xml:space="preserve">Rsrc Savings / Yr / Unit
</t>
  </si>
  <si>
    <t>Weighted Net to Gross</t>
  </si>
  <si>
    <t>Weighted Msre Life</t>
  </si>
  <si>
    <t>Potential Rebate</t>
  </si>
  <si>
    <t>Can digitally enter email address in lieu of signature</t>
  </si>
  <si>
    <r>
      <t xml:space="preserve">  Name</t>
    </r>
    <r>
      <rPr>
        <sz val="7"/>
        <color rgb="FF4D4D4D"/>
        <rFont val="Calibri"/>
        <family val="2"/>
        <scheme val="minor"/>
      </rPr>
      <t xml:space="preserve"> (as listed on W9)</t>
    </r>
    <r>
      <rPr>
        <sz val="9"/>
        <color theme="5"/>
        <rFont val="Calibri"/>
        <family val="2"/>
        <scheme val="minor"/>
      </rPr>
      <t>*</t>
    </r>
  </si>
  <si>
    <r>
      <t xml:space="preserve">Payment Recipient </t>
    </r>
    <r>
      <rPr>
        <sz val="8"/>
        <color theme="8" tint="-0.249977111117893"/>
        <rFont val="Calibri"/>
        <family val="2"/>
        <scheme val="minor"/>
      </rPr>
      <t>(and location for rebate check)</t>
    </r>
  </si>
  <si>
    <t>Efficiency Works Business - Commercial Irrigation Rebate Application</t>
  </si>
  <si>
    <t xml:space="preserve"> • be a qualified Contractor </t>
  </si>
  <si>
    <t>Within 90 days, submit this completed application for payment, including:</t>
  </si>
  <si>
    <r>
      <t xml:space="preserve">Irrigation Rebates
</t>
    </r>
    <r>
      <rPr>
        <sz val="7"/>
        <color theme="8"/>
        <rFont val="Calibri"/>
        <family val="2"/>
        <scheme val="minor"/>
      </rPr>
      <t>(click to view Qualifying Equipment website)</t>
    </r>
  </si>
  <si>
    <t>Participating Companies, Site</t>
  </si>
  <si>
    <t>Dates and Dollars</t>
  </si>
  <si>
    <t>Total Savings</t>
  </si>
  <si>
    <t>Utility Information</t>
  </si>
  <si>
    <t>Participant Contact</t>
  </si>
  <si>
    <t>Contractor Contact</t>
  </si>
  <si>
    <t>Payee</t>
  </si>
  <si>
    <t>Date Details</t>
  </si>
  <si>
    <t>Building Details</t>
  </si>
  <si>
    <t>Lighting Measures</t>
  </si>
  <si>
    <t>Cooling Measures</t>
  </si>
  <si>
    <t>Envelope Measures</t>
  </si>
  <si>
    <t>Food Service Measures</t>
  </si>
  <si>
    <t>Grocery Measures</t>
  </si>
  <si>
    <t>IT &amp; Office Measures</t>
  </si>
  <si>
    <t>VFD Measures</t>
  </si>
  <si>
    <t>Water Measures</t>
  </si>
  <si>
    <t>Custom Measures</t>
  </si>
  <si>
    <t>Project Number</t>
  </si>
  <si>
    <t>Project Name</t>
  </si>
  <si>
    <t>Company Name</t>
  </si>
  <si>
    <t>Customer DBA</t>
  </si>
  <si>
    <t>Site Street Address</t>
  </si>
  <si>
    <t>Site City, State Zip</t>
  </si>
  <si>
    <t>Electric Utility</t>
  </si>
  <si>
    <t>Water Utility</t>
  </si>
  <si>
    <t>Contractor Company Name</t>
  </si>
  <si>
    <t>Approval Code</t>
  </si>
  <si>
    <t>Application Date</t>
  </si>
  <si>
    <t>Completion Date</t>
  </si>
  <si>
    <t>Payment Date</t>
  </si>
  <si>
    <t>Total Incentive</t>
  </si>
  <si>
    <t>City Incentive Amount</t>
  </si>
  <si>
    <t>PRPA Incentive Amount</t>
  </si>
  <si>
    <t>Rebate Status</t>
  </si>
  <si>
    <t>Customer Demand Reduction (kW)</t>
  </si>
  <si>
    <t>Customer Energy Savings (kWh/year)</t>
  </si>
  <si>
    <t>Customer Water Savings (gal/year)</t>
  </si>
  <si>
    <t>Customer Operational Savings ($/year)</t>
  </si>
  <si>
    <t>Installed Cost ($)</t>
  </si>
  <si>
    <t>Cost After Incentive ($)</t>
  </si>
  <si>
    <t>Simple Payback
(years)</t>
  </si>
  <si>
    <t>Net-to-Gross (NTG) Ratio, Weighted</t>
  </si>
  <si>
    <t>Project Life (Weighted Measure Lives)</t>
  </si>
  <si>
    <t>Summer Peak Coincidence</t>
  </si>
  <si>
    <t>Winter Peak Coincidence</t>
  </si>
  <si>
    <t>Utility Demand Reduction, Total (kW)</t>
  </si>
  <si>
    <t>Utility Demand Reduction, Summer (kW)</t>
  </si>
  <si>
    <t>Utility Demand Reduction, Winter (kW)</t>
  </si>
  <si>
    <t>Utility Energy Savings (kWh/year)</t>
  </si>
  <si>
    <r>
      <t>CCE ($/kWh</t>
    </r>
    <r>
      <rPr>
        <vertAlign val="subscript"/>
        <sz val="10"/>
        <color theme="1"/>
        <rFont val="Calibri"/>
        <family val="2"/>
        <scheme val="minor"/>
      </rPr>
      <t>UTILITY</t>
    </r>
    <r>
      <rPr>
        <sz val="10"/>
        <color theme="1"/>
        <rFont val="Calibri"/>
        <family val="2"/>
        <scheme val="minor"/>
      </rPr>
      <t>)</t>
    </r>
  </si>
  <si>
    <t>Contact Name</t>
  </si>
  <si>
    <t>Phone Number</t>
  </si>
  <si>
    <t>Email Address</t>
  </si>
  <si>
    <t>Participant Mailing Street Address</t>
  </si>
  <si>
    <t>Participant Mailing City, State Zip</t>
  </si>
  <si>
    <t>Contractor Mailing Street Address</t>
  </si>
  <si>
    <t>Contractor Mailing City, State Zip</t>
  </si>
  <si>
    <t>Payee (Entity)</t>
  </si>
  <si>
    <t>Mailing Street Address</t>
  </si>
  <si>
    <t>Mailing City, State Zip</t>
  </si>
  <si>
    <t>Notes</t>
  </si>
  <si>
    <t>Month Committed</t>
  </si>
  <si>
    <t>Year Commited</t>
  </si>
  <si>
    <t>Month Completed</t>
  </si>
  <si>
    <t>Year Completed</t>
  </si>
  <si>
    <t>Facility Type</t>
  </si>
  <si>
    <t>Operating Hours/year</t>
  </si>
  <si>
    <t>Building SF</t>
  </si>
  <si>
    <t>Project SF</t>
  </si>
  <si>
    <t>Year built</t>
  </si>
  <si>
    <t>Year renovated</t>
  </si>
  <si>
    <t>Energy Savings (kWh/year)</t>
  </si>
  <si>
    <t>Demand Savings (kW)</t>
  </si>
  <si>
    <t>Water Savings (gal/year)</t>
  </si>
  <si>
    <t>Project Cost</t>
  </si>
  <si>
    <t>NTG</t>
  </si>
  <si>
    <t>Weighted Measure Life</t>
  </si>
  <si>
    <t>Other: Qty of affected fixtures</t>
  </si>
  <si>
    <t>Other: Number of installed units and/or controllers</t>
  </si>
  <si>
    <t>Other: Total SF of Envelop Improved</t>
  </si>
  <si>
    <t>Other: Number of Units</t>
  </si>
  <si>
    <t>Other: NOT USED</t>
  </si>
  <si>
    <t>Other: Number of Controlled Motors</t>
  </si>
  <si>
    <t>Other: Therm Savings (per year)</t>
  </si>
  <si>
    <t>N/A</t>
  </si>
  <si>
    <t>Export</t>
  </si>
  <si>
    <r>
      <t>Verify Service Provider Information below</t>
    </r>
    <r>
      <rPr>
        <sz val="8"/>
        <color rgb="FF4D4D4D"/>
        <rFont val="Calibri"/>
        <family val="2"/>
        <scheme val="minor"/>
      </rPr>
      <t xml:space="preserve"> (if not a already certified in the program, please contact </t>
    </r>
    <r>
      <rPr>
        <b/>
        <sz val="8"/>
        <color rgb="FF4D4D4D"/>
        <rFont val="Calibri"/>
        <family val="2"/>
        <scheme val="minor"/>
      </rPr>
      <t>ERIC OLSON at 970-221-6704</t>
    </r>
    <r>
      <rPr>
        <sz val="9"/>
        <color rgb="FF4D4D4D"/>
        <rFont val="Calibri"/>
        <family val="2"/>
        <scheme val="minor"/>
      </rPr>
      <t>).</t>
    </r>
  </si>
  <si>
    <r>
      <t xml:space="preserve"> • install qualifying equipment at a commercial or industrial property of a </t>
    </r>
    <r>
      <rPr>
        <b/>
        <sz val="9"/>
        <color theme="5"/>
        <rFont val="Calibri"/>
        <family val="2"/>
        <scheme val="minor"/>
      </rPr>
      <t>Fort Collins Utilities</t>
    </r>
    <r>
      <rPr>
        <sz val="9"/>
        <color rgb="FF4D4D4D"/>
        <rFont val="Calibri"/>
        <family val="2"/>
        <scheme val="minor"/>
      </rPr>
      <t xml:space="preserve"> water customer.</t>
    </r>
  </si>
  <si>
    <r>
      <rPr>
        <b/>
        <sz val="10"/>
        <color theme="1"/>
        <rFont val="Calibri"/>
        <family val="2"/>
        <scheme val="minor"/>
      </rPr>
      <t>Committed</t>
    </r>
    <r>
      <rPr>
        <sz val="10"/>
        <color theme="1"/>
        <rFont val="Calibri"/>
        <family val="2"/>
        <scheme val="minor"/>
      </rPr>
      <t xml:space="preserve">-project is preapproved. </t>
    </r>
    <r>
      <rPr>
        <b/>
        <sz val="10"/>
        <color theme="1"/>
        <rFont val="Calibri"/>
        <family val="2"/>
        <scheme val="minor"/>
      </rPr>
      <t>Paid</t>
    </r>
    <r>
      <rPr>
        <sz val="10"/>
        <color theme="1"/>
        <rFont val="Calibri"/>
        <family val="2"/>
        <scheme val="minor"/>
      </rPr>
      <t xml:space="preserve">-final application is approved, ready to be paid. </t>
    </r>
    <r>
      <rPr>
        <b/>
        <sz val="10"/>
        <color theme="1"/>
        <rFont val="Calibri"/>
        <family val="2"/>
        <scheme val="minor"/>
      </rPr>
      <t>Cancelled</t>
    </r>
    <r>
      <rPr>
        <sz val="10"/>
        <color theme="1"/>
        <rFont val="Calibri"/>
        <family val="2"/>
        <scheme val="minor"/>
      </rPr>
      <t>-project cancelled per customer/contractor request, or due to nonresponsiveness</t>
    </r>
  </si>
  <si>
    <t>Project Status</t>
  </si>
  <si>
    <t>This is the date that the final piece of correct paperwork was received to begin processing the preapproval application</t>
  </si>
  <si>
    <t>Application Received</t>
  </si>
  <si>
    <t>from 'Input'</t>
  </si>
  <si>
    <t>Calculation</t>
  </si>
  <si>
    <t>from Tab 2</t>
  </si>
  <si>
    <t>from Tab 1</t>
  </si>
  <si>
    <t>Who approved the application for payment</t>
  </si>
  <si>
    <t>Input</t>
  </si>
  <si>
    <t>Source:</t>
  </si>
  <si>
    <t>Reference:</t>
  </si>
  <si>
    <r>
      <t xml:space="preserve">  Total Project Cost</t>
    </r>
    <r>
      <rPr>
        <sz val="10"/>
        <color theme="5"/>
        <rFont val="Calibri"/>
        <family val="2"/>
        <scheme val="minor"/>
      </rPr>
      <t xml:space="preserve">*
</t>
    </r>
    <r>
      <rPr>
        <sz val="7"/>
        <color rgb="FF4D4D4D"/>
        <rFont val="Calibri"/>
        <family val="2"/>
        <scheme val="minor"/>
      </rPr>
      <t xml:space="preserve">    (equipment, labor, etc…)</t>
    </r>
  </si>
  <si>
    <r>
      <t xml:space="preserve">For more information or help filling out the application, contact </t>
    </r>
    <r>
      <rPr>
        <b/>
        <sz val="9"/>
        <color rgb="FF4D4D4D"/>
        <rFont val="Calibri"/>
        <family val="2"/>
        <scheme val="minor"/>
      </rPr>
      <t>ERIC OLSON</t>
    </r>
    <r>
      <rPr>
        <sz val="9"/>
        <color rgb="FF4D4D4D"/>
        <rFont val="Calibri"/>
        <family val="2"/>
        <scheme val="minor"/>
      </rPr>
      <t xml:space="preserve"> at 970-221-6704 or EOlson@fcgov.com. 
To submit an application, email it and itemized project invoices to </t>
    </r>
    <r>
      <rPr>
        <b/>
        <sz val="9"/>
        <color rgb="FF4D4D4D"/>
        <rFont val="Calibri"/>
        <family val="2"/>
        <scheme val="minor"/>
      </rPr>
      <t>info@efficiencyworks.co</t>
    </r>
    <r>
      <rPr>
        <sz val="9"/>
        <color rgb="FF4D4D4D"/>
        <rFont val="Calibri"/>
        <family val="2"/>
        <scheme val="minor"/>
      </rPr>
      <t xml:space="preserve"> </t>
    </r>
    <r>
      <rPr>
        <sz val="8"/>
        <color rgb="FF4D4D4D"/>
        <rFont val="Calibri"/>
        <family val="2"/>
        <scheme val="minor"/>
      </rPr>
      <t>(for submittal questions, call 877-981-1888)</t>
    </r>
    <r>
      <rPr>
        <sz val="9"/>
        <color rgb="FF4D4D4D"/>
        <rFont val="Calibri"/>
        <family val="2"/>
        <scheme val="minor"/>
      </rPr>
      <t>.</t>
    </r>
  </si>
  <si>
    <t xml:space="preserve"> • Itemized project invoices for each project.</t>
  </si>
  <si>
    <t>v01.00.15</t>
  </si>
  <si>
    <r>
      <t xml:space="preserve"> </t>
    </r>
    <r>
      <rPr>
        <b/>
        <sz val="10"/>
        <color rgb="FF4D4D4D"/>
        <rFont val="Calibri"/>
        <family val="2"/>
        <scheme val="minor"/>
      </rPr>
      <t>Controller</t>
    </r>
    <r>
      <rPr>
        <sz val="10"/>
        <color rgb="FF4D4D4D"/>
        <rFont val="Calibri"/>
        <family val="2"/>
        <scheme val="minor"/>
      </rPr>
      <t xml:space="preserve">
</t>
    </r>
    <r>
      <rPr>
        <sz val="8"/>
        <color rgb="FF4D4D4D"/>
        <rFont val="Calibri"/>
        <family val="2"/>
        <scheme val="minor"/>
      </rPr>
      <t xml:space="preserve">  </t>
    </r>
    <r>
      <rPr>
        <sz val="8"/>
        <color theme="0" tint="-0.499984740745262"/>
        <rFont val="Calibri"/>
        <family val="2"/>
        <scheme val="minor"/>
      </rPr>
      <t>per unit, WaterSense, up to 50% of cost</t>
    </r>
  </si>
  <si>
    <r>
      <t xml:space="preserve"> </t>
    </r>
    <r>
      <rPr>
        <b/>
        <sz val="10"/>
        <color rgb="FF4D4D4D"/>
        <rFont val="Calibri"/>
        <family val="2"/>
        <scheme val="minor"/>
      </rPr>
      <t>Controller Add-on</t>
    </r>
    <r>
      <rPr>
        <sz val="10"/>
        <color rgb="FF4D4D4D"/>
        <rFont val="Calibri"/>
        <family val="2"/>
        <scheme val="minor"/>
      </rPr>
      <t xml:space="preserve">
</t>
    </r>
    <r>
      <rPr>
        <sz val="8"/>
        <color rgb="FF4D4D4D"/>
        <rFont val="Calibri"/>
        <family val="2"/>
        <scheme val="minor"/>
      </rPr>
      <t xml:space="preserve">  </t>
    </r>
    <r>
      <rPr>
        <sz val="8"/>
        <color theme="0" tint="-0.499984740745262"/>
        <rFont val="Calibri"/>
        <family val="2"/>
        <scheme val="minor"/>
      </rPr>
      <t>weather station,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</si>
</sst>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quot;$&quot;#,##0"/>
    <numFmt numFmtId="165" formatCode="m/d/\ h:mm"/>
    <numFmt numFmtId="166" formatCode="0."/>
    <numFmt numFmtId="167" formatCode="0.0"/>
    <numFmt numFmtId="168" formatCode="&quot;$&quot;#,##0.00"/>
    <numFmt numFmtId="169" formatCode="#,##0.0"/>
  </numFmts>
  <fonts count="61"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font>
    <font>
      <u/>
      <sz val="10"/>
      <color indexed="12"/>
      <name val="Arial"/>
      <family val="2"/>
    </font>
    <font>
      <sz val="12"/>
      <name val="Times New Roman"/>
      <family val="1"/>
    </font>
    <font>
      <b/>
      <sz val="12"/>
      <name val="Times New Roman"/>
      <family val="1"/>
    </font>
    <font>
      <sz val="10"/>
      <name val="Verdana"/>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7"/>
      <name val="Small Fonts"/>
      <family val="2"/>
    </font>
    <font>
      <u/>
      <sz val="11"/>
      <color theme="10"/>
      <name val="Calibri"/>
      <family val="2"/>
    </font>
    <font>
      <sz val="11"/>
      <color rgb="FF4D4D4D"/>
      <name val="Calibri"/>
      <family val="2"/>
      <scheme val="minor"/>
    </font>
    <font>
      <sz val="8"/>
      <color rgb="FF4D4D4D"/>
      <name val="Calibri"/>
      <family val="2"/>
      <scheme val="minor"/>
    </font>
    <font>
      <sz val="8"/>
      <color theme="1"/>
      <name val="Calibri"/>
      <family val="2"/>
      <scheme val="minor"/>
    </font>
    <font>
      <sz val="8"/>
      <color theme="5"/>
      <name val="Calibri"/>
      <family val="2"/>
      <scheme val="minor"/>
    </font>
    <font>
      <sz val="8"/>
      <color theme="0" tint="-0.499984740745262"/>
      <name val="Calibri"/>
      <family val="2"/>
      <scheme val="minor"/>
    </font>
    <font>
      <b/>
      <sz val="10"/>
      <color rgb="FF4D4D4D"/>
      <name val="Calibri"/>
      <family val="2"/>
      <scheme val="minor"/>
    </font>
    <font>
      <sz val="10"/>
      <color rgb="FF4D4D4D"/>
      <name val="Calibri"/>
      <family val="2"/>
      <scheme val="minor"/>
    </font>
    <font>
      <b/>
      <sz val="10"/>
      <color theme="0"/>
      <name val="Calibri"/>
      <family val="2"/>
      <scheme val="minor"/>
    </font>
    <font>
      <b/>
      <sz val="9"/>
      <color rgb="FF4D4D4D"/>
      <name val="Calibri"/>
      <family val="2"/>
      <scheme val="minor"/>
    </font>
    <font>
      <sz val="9"/>
      <color rgb="FF4D4D4D"/>
      <name val="Calibri"/>
      <family val="2"/>
      <scheme val="minor"/>
    </font>
    <font>
      <sz val="10"/>
      <color theme="5"/>
      <name val="Calibri"/>
      <family val="2"/>
      <scheme val="minor"/>
    </font>
    <font>
      <sz val="6"/>
      <color rgb="FF4D4D4D"/>
      <name val="Calibri"/>
      <family val="2"/>
      <scheme val="minor"/>
    </font>
    <font>
      <b/>
      <sz val="10"/>
      <color theme="1"/>
      <name val="Calibri"/>
      <family val="2"/>
      <scheme val="minor"/>
    </font>
    <font>
      <sz val="10"/>
      <color theme="1"/>
      <name val="Calibri"/>
      <family val="2"/>
      <scheme val="minor"/>
    </font>
    <font>
      <b/>
      <sz val="8"/>
      <color theme="9" tint="0.59999389629810485"/>
      <name val="Calibri"/>
      <family val="2"/>
      <scheme val="minor"/>
    </font>
    <font>
      <b/>
      <sz val="9"/>
      <color theme="8" tint="-0.249977111117893"/>
      <name val="Calibri"/>
      <family val="2"/>
      <scheme val="minor"/>
    </font>
    <font>
      <b/>
      <sz val="10"/>
      <color theme="5"/>
      <name val="Calibri"/>
      <family val="2"/>
      <scheme val="minor"/>
    </font>
    <font>
      <sz val="7"/>
      <color rgb="FF4D4D4D"/>
      <name val="Calibri"/>
      <family val="2"/>
      <scheme val="minor"/>
    </font>
    <font>
      <sz val="7"/>
      <color theme="1"/>
      <name val="Calibri"/>
      <family val="2"/>
      <scheme val="minor"/>
    </font>
    <font>
      <b/>
      <sz val="11"/>
      <color theme="8" tint="-0.249977111117893"/>
      <name val="Calibri"/>
      <family val="2"/>
      <scheme val="minor"/>
    </font>
    <font>
      <sz val="8"/>
      <color theme="8" tint="-0.249977111117893"/>
      <name val="Calibri"/>
      <family val="2"/>
      <scheme val="minor"/>
    </font>
    <font>
      <sz val="8"/>
      <color indexed="63"/>
      <name val="Helvetica"/>
      <family val="2"/>
    </font>
    <font>
      <b/>
      <sz val="8"/>
      <color rgb="FF4D4D4D"/>
      <name val="Calibri"/>
      <family val="2"/>
      <scheme val="minor"/>
    </font>
    <font>
      <sz val="9"/>
      <color theme="5"/>
      <name val="Calibri"/>
      <family val="2"/>
      <scheme val="minor"/>
    </font>
    <font>
      <sz val="7"/>
      <color theme="8"/>
      <name val="Calibri"/>
      <family val="2"/>
      <scheme val="minor"/>
    </font>
    <font>
      <b/>
      <sz val="12"/>
      <color theme="1"/>
      <name val="Calibri"/>
      <family val="2"/>
      <scheme val="minor"/>
    </font>
    <font>
      <vertAlign val="subscript"/>
      <sz val="10"/>
      <color theme="1"/>
      <name val="Calibri"/>
      <family val="2"/>
      <scheme val="minor"/>
    </font>
    <font>
      <sz val="10"/>
      <name val="Calibri"/>
      <family val="2"/>
      <scheme val="minor"/>
    </font>
    <font>
      <sz val="9"/>
      <color indexed="81"/>
      <name val="Tahoma"/>
      <family val="2"/>
    </font>
    <font>
      <u/>
      <sz val="12.65"/>
      <color theme="10"/>
      <name val="Arial"/>
      <family val="2"/>
    </font>
    <font>
      <sz val="8"/>
      <color theme="0"/>
      <name val="Calibri"/>
      <family val="2"/>
      <scheme val="minor"/>
    </font>
    <font>
      <b/>
      <sz val="9"/>
      <color theme="5"/>
      <name val="Calibri"/>
      <family val="2"/>
      <scheme val="minor"/>
    </font>
    <font>
      <b/>
      <sz val="11"/>
      <name val="Calibri"/>
      <family val="2"/>
      <scheme val="minor"/>
    </font>
    <font>
      <b/>
      <sz val="8"/>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41"/>
      </patternFill>
    </fill>
    <fill>
      <patternFill patternType="solid">
        <fgColor indexed="44"/>
      </patternFill>
    </fill>
    <fill>
      <patternFill patternType="solid">
        <fgColor indexed="22"/>
      </patternFill>
    </fill>
    <fill>
      <patternFill patternType="solid">
        <fgColor indexed="29"/>
      </patternFill>
    </fill>
    <fill>
      <patternFill patternType="solid">
        <fgColor indexed="49"/>
      </patternFill>
    </fill>
    <fill>
      <patternFill patternType="solid">
        <fgColor indexed="19"/>
      </patternFill>
    </fill>
    <fill>
      <patternFill patternType="solid">
        <fgColor indexed="54"/>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263746"/>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6"/>
        <bgColor indexed="64"/>
      </patternFill>
    </fill>
  </fills>
  <borders count="10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0.14996795556505021"/>
      </top>
      <bottom style="thin">
        <color theme="0" tint="-0.14996795556505021"/>
      </bottom>
      <diagonal/>
    </border>
    <border>
      <left style="thin">
        <color theme="0" tint="-4.9989318521683403E-2"/>
      </left>
      <right style="thin">
        <color theme="0" tint="-0.24994659260841701"/>
      </right>
      <top style="thin">
        <color theme="0" tint="-0.14996795556505021"/>
      </top>
      <bottom style="thin">
        <color theme="0" tint="-0.14996795556505021"/>
      </bottom>
      <diagonal/>
    </border>
    <border>
      <left/>
      <right style="thin">
        <color theme="0" tint="-4.9989318521683403E-2"/>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14996795556505021"/>
      </top>
      <bottom/>
      <diagonal/>
    </border>
    <border>
      <left/>
      <right style="thin">
        <color theme="0" tint="-0.24994659260841701"/>
      </right>
      <top/>
      <bottom style="thin">
        <color theme="0" tint="-0.14996795556505021"/>
      </bottom>
      <diagonal/>
    </border>
    <border>
      <left style="thin">
        <color theme="0" tint="-0.24994659260841701"/>
      </left>
      <right style="thin">
        <color theme="0" tint="-4.9989318521683403E-2"/>
      </right>
      <top style="thin">
        <color theme="0" tint="-0.14996795556505021"/>
      </top>
      <bottom/>
      <diagonal/>
    </border>
    <border>
      <left style="thin">
        <color theme="0" tint="-4.9989318521683403E-2"/>
      </left>
      <right style="thin">
        <color theme="0" tint="-4.9989318521683403E-2"/>
      </right>
      <top style="thin">
        <color theme="0" tint="-0.14996795556505021"/>
      </top>
      <bottom/>
      <diagonal/>
    </border>
    <border>
      <left style="thin">
        <color theme="0" tint="-4.9989318521683403E-2"/>
      </left>
      <right style="thin">
        <color theme="0" tint="-0.2499465926084170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diagonal/>
    </border>
    <border>
      <left/>
      <right/>
      <top/>
      <bottom style="thin">
        <color theme="0" tint="-0.24994659260841701"/>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24994659260841701"/>
      </bottom>
      <diagonal/>
    </border>
    <border>
      <left style="thin">
        <color theme="0" tint="-0.34998626667073579"/>
      </left>
      <right style="thin">
        <color theme="0" tint="-4.9989318521683403E-2"/>
      </right>
      <top style="thin">
        <color theme="0" tint="-0.24994659260841701"/>
      </top>
      <bottom style="thin">
        <color theme="0" tint="-0.14996795556505021"/>
      </bottom>
      <diagonal/>
    </border>
    <border>
      <left style="thin">
        <color theme="0" tint="-4.9989318521683403E-2"/>
      </left>
      <right style="thin">
        <color theme="0" tint="-4.9989318521683403E-2"/>
      </right>
      <top style="thin">
        <color theme="0" tint="-0.24994659260841701"/>
      </top>
      <bottom style="thin">
        <color theme="0" tint="-0.14996795556505021"/>
      </bottom>
      <diagonal/>
    </border>
    <border>
      <left style="thin">
        <color theme="0" tint="-4.9989318521683403E-2"/>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4.9989318521683403E-2"/>
      </right>
      <top style="thin">
        <color theme="0" tint="-0.24994659260841701"/>
      </top>
      <bottom style="thin">
        <color theme="0" tint="-0.14996795556505021"/>
      </bottom>
      <diagonal/>
    </border>
    <border>
      <left/>
      <right style="thin">
        <color theme="0" tint="-4.9989318521683403E-2"/>
      </right>
      <top style="thin">
        <color theme="0" tint="-0.24994659260841701"/>
      </top>
      <bottom style="thin">
        <color theme="0" tint="-0.14996795556505021"/>
      </bottom>
      <diagonal/>
    </border>
    <border>
      <left style="thin">
        <color theme="0" tint="-4.9989318521683403E-2"/>
      </left>
      <right style="thin">
        <color theme="0" tint="-0.34998626667073579"/>
      </right>
      <top style="thin">
        <color theme="0" tint="-0.24994659260841701"/>
      </top>
      <bottom style="thin">
        <color theme="0" tint="-0.14996795556505021"/>
      </bottom>
      <diagonal/>
    </border>
    <border>
      <left style="thin">
        <color theme="0" tint="-0.34998626667073579"/>
      </left>
      <right style="thin">
        <color theme="0" tint="-4.9989318521683403E-2"/>
      </right>
      <top style="thin">
        <color theme="0" tint="-0.14996795556505021"/>
      </top>
      <bottom style="thin">
        <color theme="0" tint="-0.14996795556505021"/>
      </bottom>
      <diagonal/>
    </border>
    <border>
      <left style="thin">
        <color theme="0" tint="-0.24994659260841701"/>
      </left>
      <right style="thin">
        <color theme="0" tint="-4.9989318521683403E-2"/>
      </right>
      <top style="thin">
        <color theme="0" tint="-0.14996795556505021"/>
      </top>
      <bottom style="thin">
        <color theme="0" tint="-0.14996795556505021"/>
      </bottom>
      <diagonal/>
    </border>
    <border>
      <left style="thin">
        <color theme="0" tint="-4.9989318521683403E-2"/>
      </left>
      <right style="thin">
        <color theme="0" tint="-0.34998626667073579"/>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34998626667073579"/>
      </top>
      <bottom style="thin">
        <color theme="0" tint="-4.9989318521683403E-2"/>
      </bottom>
      <diagonal/>
    </border>
    <border>
      <left style="thin">
        <color theme="0" tint="-0.24994659260841701"/>
      </left>
      <right style="thin">
        <color theme="0" tint="-0.34998626667073579"/>
      </right>
      <top style="thin">
        <color theme="0" tint="-0.34998626667073579"/>
      </top>
      <bottom style="thin">
        <color theme="0" tint="-4.9989318521683403E-2"/>
      </bottom>
      <diagonal/>
    </border>
    <border>
      <left style="thin">
        <color theme="0" tint="-0.24994659260841701"/>
      </left>
      <right style="thin">
        <color theme="0" tint="-0.24994659260841701"/>
      </right>
      <top style="thin">
        <color theme="0" tint="-4.9989318521683403E-2"/>
      </top>
      <bottom style="thin">
        <color theme="0" tint="-4.9989318521683403E-2"/>
      </bottom>
      <diagonal/>
    </border>
    <border>
      <left style="thin">
        <color theme="0" tint="-0.24994659260841701"/>
      </left>
      <right style="thin">
        <color theme="0" tint="-0.34998626667073579"/>
      </right>
      <top style="thin">
        <color theme="0" tint="-4.9989318521683403E-2"/>
      </top>
      <bottom style="thin">
        <color theme="0" tint="-4.9989318521683403E-2"/>
      </bottom>
      <diagonal/>
    </border>
    <border>
      <left style="thin">
        <color theme="0" tint="-0.24994659260841701"/>
      </left>
      <right style="thin">
        <color theme="0" tint="-0.24994659260841701"/>
      </right>
      <top style="thin">
        <color theme="0" tint="-4.9989318521683403E-2"/>
      </top>
      <bottom style="thin">
        <color theme="0" tint="-0.24994659260841701"/>
      </bottom>
      <diagonal/>
    </border>
    <border>
      <left style="thin">
        <color theme="0" tint="-0.24994659260841701"/>
      </left>
      <right style="thin">
        <color theme="0" tint="-0.34998626667073579"/>
      </right>
      <top style="thin">
        <color theme="0" tint="-4.9989318521683403E-2"/>
      </top>
      <bottom style="thin">
        <color theme="0" tint="-0.24994659260841701"/>
      </bottom>
      <diagonal/>
    </border>
    <border>
      <left style="thin">
        <color theme="0" tint="-0.34998626667073579"/>
      </left>
      <right/>
      <top style="thin">
        <color theme="0" tint="-0.14996795556505021"/>
      </top>
      <bottom/>
      <diagonal/>
    </border>
    <border>
      <left style="thin">
        <color theme="0" tint="-0.34998626667073579"/>
      </left>
      <right/>
      <top/>
      <bottom style="thin">
        <color theme="0" tint="-0.14996795556505021"/>
      </bottom>
      <diagonal/>
    </border>
    <border>
      <left style="thin">
        <color theme="0" tint="-0.34998626667073579"/>
      </left>
      <right style="thin">
        <color theme="0" tint="-4.9989318521683403E-2"/>
      </right>
      <top style="thin">
        <color theme="0" tint="-0.14996795556505021"/>
      </top>
      <bottom/>
      <diagonal/>
    </border>
    <border>
      <left/>
      <right style="thin">
        <color theme="0" tint="-4.9989318521683403E-2"/>
      </right>
      <top style="thin">
        <color theme="0" tint="-0.14996795556505021"/>
      </top>
      <bottom/>
      <diagonal/>
    </border>
    <border>
      <left style="thin">
        <color theme="0" tint="-4.9989318521683403E-2"/>
      </left>
      <right style="thin">
        <color theme="0" tint="-0.34998626667073579"/>
      </right>
      <top style="thin">
        <color theme="0" tint="-0.14996795556505021"/>
      </top>
      <bottom/>
      <diagonal/>
    </border>
    <border>
      <left style="thin">
        <color theme="0" tint="-0.34998626667073579"/>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style="thin">
        <color theme="0" tint="-4.9989318521683403E-2"/>
      </left>
      <right/>
      <top style="thin">
        <color theme="0" tint="-0.24994659260841701"/>
      </top>
      <bottom style="thin">
        <color theme="0" tint="-0.34998626667073579"/>
      </bottom>
      <diagonal/>
    </border>
    <border>
      <left/>
      <right style="thin">
        <color theme="0" tint="-0.34998626667073579"/>
      </right>
      <top style="thin">
        <color theme="0" tint="-0.24994659260841701"/>
      </top>
      <bottom style="thin">
        <color theme="0" tint="-0.34998626667073579"/>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3743705557422"/>
      </right>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3743705557422"/>
      </right>
      <top/>
      <bottom/>
      <diagonal/>
    </border>
    <border>
      <left style="thin">
        <color theme="0" tint="-0.14996795556505021"/>
      </left>
      <right/>
      <top style="thin">
        <color theme="0" tint="-0.14993743705557422"/>
      </top>
      <bottom style="thin">
        <color theme="0" tint="-0.14993743705557422"/>
      </bottom>
      <diagonal/>
    </border>
    <border>
      <left/>
      <right style="thin">
        <color theme="0" tint="-0.499984740745262"/>
      </right>
      <top style="thin">
        <color theme="0" tint="-0.499984740745262"/>
      </top>
      <bottom style="thin">
        <color theme="0" tint="-0.49998474074526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auto="1"/>
      </bottom>
      <diagonal/>
    </border>
    <border>
      <left style="thin">
        <color indexed="64"/>
      </left>
      <right/>
      <top style="thin">
        <color indexed="64"/>
      </top>
      <bottom style="thin">
        <color indexed="64"/>
      </bottom>
      <diagonal/>
    </border>
  </borders>
  <cellStyleXfs count="558">
    <xf numFmtId="0" fontId="0" fillId="0" borderId="0"/>
    <xf numFmtId="0" fontId="2"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11" fillId="14" borderId="2" applyNumberFormat="0" applyAlignment="0" applyProtection="0"/>
    <xf numFmtId="0" fontId="11" fillId="14" borderId="2" applyNumberFormat="0" applyAlignment="0" applyProtection="0"/>
    <xf numFmtId="0" fontId="11" fillId="14" borderId="2" applyNumberFormat="0" applyAlignment="0" applyProtection="0"/>
    <xf numFmtId="0" fontId="11" fillId="14" borderId="2" applyNumberFormat="0" applyAlignment="0" applyProtection="0"/>
    <xf numFmtId="0" fontId="11" fillId="14" borderId="2" applyNumberFormat="0" applyAlignment="0" applyProtection="0"/>
    <xf numFmtId="0" fontId="11" fillId="14" borderId="2" applyNumberFormat="0" applyAlignment="0" applyProtection="0"/>
    <xf numFmtId="0" fontId="11" fillId="14"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15" borderId="0" applyNumberFormat="0" applyAlignment="0">
      <alignment horizontal="right"/>
    </xf>
    <xf numFmtId="0" fontId="4" fillId="15" borderId="0" applyNumberFormat="0" applyAlignment="0">
      <alignment horizontal="right"/>
    </xf>
    <xf numFmtId="0" fontId="4" fillId="15" borderId="0" applyNumberFormat="0" applyAlignment="0">
      <alignment horizontal="right"/>
    </xf>
    <xf numFmtId="0" fontId="4" fillId="15" borderId="0" applyNumberFormat="0" applyAlignment="0">
      <alignment horizontal="right"/>
    </xf>
    <xf numFmtId="0" fontId="4" fillId="16" borderId="0" applyNumberFormat="0" applyAlignment="0"/>
    <xf numFmtId="0" fontId="4" fillId="16" borderId="0" applyNumberFormat="0" applyAlignment="0"/>
    <xf numFmtId="0" fontId="4" fillId="16" borderId="0" applyNumberFormat="0" applyAlignment="0"/>
    <xf numFmtId="0" fontId="4" fillId="16" borderId="0" applyNumberFormat="0" applyAlignment="0"/>
    <xf numFmtId="165" fontId="6" fillId="0" borderId="0"/>
    <xf numFmtId="165" fontId="6" fillId="0" borderId="0"/>
    <xf numFmtId="165" fontId="6" fillId="0" borderId="0"/>
    <xf numFmtId="2" fontId="6" fillId="0" borderId="0">
      <alignment horizontal="center"/>
    </xf>
    <xf numFmtId="2" fontId="6" fillId="0" borderId="0">
      <alignment horizontal="center"/>
    </xf>
    <xf numFmtId="2" fontId="6" fillId="0" borderId="0">
      <alignment horizontal="center"/>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7" fillId="0" borderId="0">
      <alignment horizontal="center" wrapText="1"/>
    </xf>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4" fillId="5" borderId="1" applyNumberFormat="0" applyAlignment="0" applyProtection="0"/>
    <xf numFmtId="0" fontId="14" fillId="5" borderId="1" applyNumberFormat="0" applyAlignment="0" applyProtection="0"/>
    <xf numFmtId="0" fontId="14" fillId="5" borderId="1" applyNumberFormat="0" applyAlignment="0" applyProtection="0"/>
    <xf numFmtId="0" fontId="14" fillId="5" borderId="1" applyNumberFormat="0" applyAlignment="0" applyProtection="0"/>
    <xf numFmtId="0" fontId="14" fillId="5" borderId="1" applyNumberFormat="0" applyAlignment="0" applyProtection="0"/>
    <xf numFmtId="0" fontId="14" fillId="5" borderId="1" applyNumberFormat="0" applyAlignment="0" applyProtection="0"/>
    <xf numFmtId="0" fontId="14" fillId="5" borderId="1" applyNumberFormat="0" applyAlignment="0" applyProtection="0"/>
    <xf numFmtId="1" fontId="6" fillId="0" borderId="0">
      <alignment horizontal="center"/>
    </xf>
    <xf numFmtId="1" fontId="6" fillId="0" borderId="0">
      <alignment horizontal="center"/>
    </xf>
    <xf numFmtId="1" fontId="6" fillId="0" borderId="0">
      <alignment horizontal="center"/>
    </xf>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37" fontId="25" fillId="0" borderId="0"/>
    <xf numFmtId="0" fontId="1"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 fillId="0" borderId="0"/>
    <xf numFmtId="0" fontId="4" fillId="0" borderId="0"/>
    <xf numFmtId="0" fontId="4" fillId="0" borderId="0"/>
    <xf numFmtId="0" fontId="4" fillId="0" borderId="0"/>
    <xf numFmtId="0" fontId="4" fillId="0" borderId="0"/>
    <xf numFmtId="0" fontId="8" fillId="17" borderId="7" applyNumberFormat="0" applyFont="0" applyAlignment="0" applyProtection="0"/>
    <xf numFmtId="0" fontId="8" fillId="17" borderId="7" applyNumberFormat="0" applyFont="0" applyAlignment="0" applyProtection="0"/>
    <xf numFmtId="0" fontId="8" fillId="17" borderId="7" applyNumberFormat="0" applyFont="0" applyAlignment="0" applyProtection="0"/>
    <xf numFmtId="0" fontId="8" fillId="17" borderId="7" applyNumberFormat="0" applyFont="0" applyAlignment="0" applyProtection="0"/>
    <xf numFmtId="0" fontId="8" fillId="17" borderId="7" applyNumberFormat="0" applyFont="0" applyAlignment="0" applyProtection="0"/>
    <xf numFmtId="0" fontId="8" fillId="17" borderId="7" applyNumberFormat="0" applyFont="0" applyAlignment="0" applyProtection="0"/>
    <xf numFmtId="0" fontId="8" fillId="17" borderId="7" applyNumberFormat="0" applyFont="0" applyAlignment="0" applyProtection="0"/>
    <xf numFmtId="0" fontId="17" fillId="3" borderId="8" applyNumberFormat="0" applyAlignment="0" applyProtection="0"/>
    <xf numFmtId="0" fontId="17" fillId="3" borderId="8" applyNumberFormat="0" applyAlignment="0" applyProtection="0"/>
    <xf numFmtId="0" fontId="17" fillId="3" borderId="8" applyNumberFormat="0" applyAlignment="0" applyProtection="0"/>
    <xf numFmtId="0" fontId="17" fillId="3" borderId="8" applyNumberFormat="0" applyAlignment="0" applyProtection="0"/>
    <xf numFmtId="0" fontId="17" fillId="3" borderId="8" applyNumberFormat="0" applyAlignment="0" applyProtection="0"/>
    <xf numFmtId="0" fontId="17" fillId="3" borderId="8" applyNumberFormat="0" applyAlignment="0" applyProtection="0"/>
    <xf numFmtId="0" fontId="17" fillId="3"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 fillId="0" borderId="0"/>
    <xf numFmtId="9" fontId="2" fillId="0" borderId="0" applyFont="0" applyFill="0" applyBorder="0" applyAlignment="0" applyProtection="0"/>
    <xf numFmtId="0" fontId="56" fillId="0" borderId="0" applyNumberFormat="0" applyFill="0" applyBorder="0" applyAlignment="0" applyProtection="0">
      <alignment vertical="top"/>
      <protection locked="0"/>
    </xf>
  </cellStyleXfs>
  <cellXfs count="284">
    <xf numFmtId="0" fontId="0" fillId="0" borderId="0" xfId="0"/>
    <xf numFmtId="0" fontId="0" fillId="0" borderId="0" xfId="0" applyBorder="1"/>
    <xf numFmtId="0" fontId="34" fillId="22" borderId="11" xfId="0" applyFont="1" applyFill="1" applyBorder="1" applyAlignment="1">
      <alignment horizontal="left" vertical="center"/>
    </xf>
    <xf numFmtId="0" fontId="34" fillId="22" borderId="12" xfId="0" applyFont="1" applyFill="1" applyBorder="1" applyAlignment="1">
      <alignment horizontal="left" vertical="center"/>
    </xf>
    <xf numFmtId="0" fontId="30" fillId="0" borderId="0" xfId="0" applyFont="1" applyAlignment="1">
      <alignment horizontal="right"/>
    </xf>
    <xf numFmtId="0" fontId="27" fillId="0" borderId="0" xfId="0" applyFont="1"/>
    <xf numFmtId="0" fontId="27" fillId="0" borderId="0" xfId="0" applyFont="1" applyAlignment="1">
      <alignment vertical="top"/>
    </xf>
    <xf numFmtId="0" fontId="29" fillId="0" borderId="0" xfId="0" applyFont="1" applyAlignment="1">
      <alignment horizontal="left" vertical="top"/>
    </xf>
    <xf numFmtId="0" fontId="39" fillId="0" borderId="0" xfId="0" applyFont="1"/>
    <xf numFmtId="0" fontId="40" fillId="0" borderId="0" xfId="0" applyFont="1"/>
    <xf numFmtId="0" fontId="34" fillId="22" borderId="76" xfId="0" applyFont="1" applyFill="1" applyBorder="1" applyAlignment="1">
      <alignment horizontal="left" vertical="center"/>
    </xf>
    <xf numFmtId="0" fontId="41" fillId="22" borderId="12" xfId="0" applyFont="1" applyFill="1" applyBorder="1" applyAlignment="1">
      <alignment horizontal="right" vertical="center"/>
    </xf>
    <xf numFmtId="0" fontId="36" fillId="0" borderId="0" xfId="0" applyFont="1" applyAlignment="1">
      <alignment vertical="top" wrapText="1"/>
    </xf>
    <xf numFmtId="0" fontId="36" fillId="0" borderId="0" xfId="0" applyFont="1" applyAlignment="1">
      <alignment horizontal="left" vertical="top"/>
    </xf>
    <xf numFmtId="0" fontId="42" fillId="0" borderId="0" xfId="0" applyFont="1" applyAlignment="1">
      <alignment horizontal="left" vertical="top"/>
    </xf>
    <xf numFmtId="0" fontId="0" fillId="0" borderId="0" xfId="0" applyAlignment="1">
      <alignment wrapText="1"/>
    </xf>
    <xf numFmtId="166" fontId="36" fillId="0" borderId="0" xfId="0" applyNumberFormat="1" applyFont="1" applyAlignment="1">
      <alignment vertical="top"/>
    </xf>
    <xf numFmtId="0" fontId="34" fillId="22" borderId="0" xfId="0" applyFont="1" applyFill="1" applyBorder="1" applyAlignment="1">
      <alignment horizontal="left" vertical="center"/>
    </xf>
    <xf numFmtId="166" fontId="35" fillId="0" borderId="0" xfId="0" applyNumberFormat="1" applyFont="1" applyAlignment="1">
      <alignment vertical="top"/>
    </xf>
    <xf numFmtId="0" fontId="0" fillId="21" borderId="0" xfId="0" applyFill="1"/>
    <xf numFmtId="0" fontId="0" fillId="30" borderId="0" xfId="0" applyFill="1"/>
    <xf numFmtId="0" fontId="0" fillId="0" borderId="0" xfId="0" applyAlignment="1"/>
    <xf numFmtId="0" fontId="45" fillId="20" borderId="24" xfId="0" applyFont="1" applyFill="1" applyBorder="1" applyAlignment="1">
      <alignment horizontal="left" vertical="top"/>
    </xf>
    <xf numFmtId="0" fontId="45" fillId="20" borderId="79" xfId="0" applyFont="1" applyFill="1" applyBorder="1" applyAlignment="1">
      <alignment horizontal="left" vertical="top"/>
    </xf>
    <xf numFmtId="0" fontId="45" fillId="20" borderId="16" xfId="0" applyFont="1" applyFill="1" applyBorder="1" applyAlignment="1">
      <alignment horizontal="left" vertical="top"/>
    </xf>
    <xf numFmtId="0" fontId="45" fillId="28" borderId="68" xfId="0" applyFont="1" applyFill="1" applyBorder="1" applyAlignment="1">
      <alignment vertical="top"/>
    </xf>
    <xf numFmtId="0" fontId="45" fillId="25" borderId="68" xfId="0" applyFont="1" applyFill="1" applyBorder="1" applyAlignment="1">
      <alignment vertical="top"/>
    </xf>
    <xf numFmtId="0" fontId="45" fillId="26" borderId="68" xfId="0" applyFont="1" applyFill="1" applyBorder="1" applyAlignment="1">
      <alignment vertical="top"/>
    </xf>
    <xf numFmtId="0" fontId="45" fillId="28" borderId="78" xfId="0" applyFont="1" applyFill="1" applyBorder="1" applyAlignment="1">
      <alignment vertical="top"/>
    </xf>
    <xf numFmtId="0" fontId="45" fillId="25" borderId="78" xfId="0" applyFont="1" applyFill="1" applyBorder="1" applyAlignment="1">
      <alignment vertical="top"/>
    </xf>
    <xf numFmtId="0" fontId="45" fillId="26" borderId="78" xfId="0" applyFont="1" applyFill="1" applyBorder="1" applyAlignment="1">
      <alignment vertical="top"/>
    </xf>
    <xf numFmtId="0" fontId="45" fillId="20" borderId="10" xfId="0" applyFont="1" applyFill="1" applyBorder="1" applyAlignment="1">
      <alignment horizontal="left" vertical="top"/>
    </xf>
    <xf numFmtId="0" fontId="45" fillId="23" borderId="72" xfId="0" applyFont="1" applyFill="1" applyBorder="1" applyAlignment="1">
      <alignment vertical="top"/>
    </xf>
    <xf numFmtId="0" fontId="45" fillId="23" borderId="66" xfId="0" applyFont="1" applyFill="1" applyBorder="1" applyAlignment="1">
      <alignment vertical="top"/>
    </xf>
    <xf numFmtId="0" fontId="45" fillId="20" borderId="79" xfId="0" applyFont="1" applyFill="1" applyBorder="1"/>
    <xf numFmtId="0" fontId="45" fillId="20" borderId="16" xfId="0" applyFont="1" applyFill="1" applyBorder="1"/>
    <xf numFmtId="0" fontId="45" fillId="20" borderId="72" xfId="0" applyFont="1" applyFill="1" applyBorder="1" applyAlignment="1">
      <alignment horizontal="left" vertical="top"/>
    </xf>
    <xf numFmtId="0" fontId="45" fillId="23" borderId="66" xfId="0" applyFont="1" applyFill="1" applyBorder="1" applyAlignment="1">
      <alignment horizontal="center" vertical="center"/>
    </xf>
    <xf numFmtId="0" fontId="45" fillId="20" borderId="66" xfId="0" applyFont="1" applyFill="1" applyBorder="1" applyAlignment="1">
      <alignment horizontal="center" vertical="center"/>
    </xf>
    <xf numFmtId="0" fontId="29" fillId="32" borderId="0" xfId="0" applyFont="1" applyFill="1" applyAlignment="1">
      <alignment horizontal="center" vertical="center"/>
    </xf>
    <xf numFmtId="0" fontId="44" fillId="30" borderId="10" xfId="0" applyNumberFormat="1" applyFont="1" applyFill="1" applyBorder="1" applyAlignment="1">
      <alignment vertical="center" wrapText="1"/>
    </xf>
    <xf numFmtId="0" fontId="45" fillId="27" borderId="10" xfId="0" applyFont="1" applyFill="1" applyBorder="1" applyAlignment="1">
      <alignment horizontal="center" vertical="center"/>
    </xf>
    <xf numFmtId="0" fontId="45" fillId="29" borderId="10" xfId="0" applyFont="1" applyFill="1" applyBorder="1" applyAlignment="1">
      <alignment horizontal="center" vertical="center"/>
    </xf>
    <xf numFmtId="0" fontId="45" fillId="20" borderId="68" xfId="0" applyFont="1" applyFill="1" applyBorder="1" applyAlignment="1">
      <alignment vertical="top"/>
    </xf>
    <xf numFmtId="0" fontId="45" fillId="20" borderId="78" xfId="0" applyFont="1" applyFill="1" applyBorder="1" applyAlignment="1">
      <alignment vertical="top"/>
    </xf>
    <xf numFmtId="0" fontId="45" fillId="20" borderId="28" xfId="0" applyFont="1" applyFill="1" applyBorder="1" applyAlignment="1">
      <alignment horizontal="left" vertical="top"/>
    </xf>
    <xf numFmtId="0" fontId="44" fillId="31" borderId="10" xfId="0" applyNumberFormat="1" applyFont="1" applyFill="1" applyBorder="1" applyAlignment="1">
      <alignment vertical="center" wrapText="1"/>
    </xf>
    <xf numFmtId="0" fontId="44" fillId="29" borderId="10" xfId="0" applyNumberFormat="1" applyFont="1" applyFill="1" applyBorder="1" applyAlignment="1">
      <alignment vertical="center" wrapText="1"/>
    </xf>
    <xf numFmtId="0" fontId="44" fillId="27" borderId="10" xfId="0" applyNumberFormat="1" applyFont="1" applyFill="1" applyBorder="1" applyAlignment="1">
      <alignment vertical="center" wrapText="1"/>
    </xf>
    <xf numFmtId="0" fontId="37" fillId="0" borderId="0" xfId="0" applyFont="1"/>
    <xf numFmtId="0" fontId="32" fillId="0" borderId="0" xfId="0" applyFont="1" applyAlignment="1">
      <alignment horizontal="left" vertical="center" wrapText="1"/>
    </xf>
    <xf numFmtId="0" fontId="27" fillId="0" borderId="0" xfId="0" applyFont="1" applyBorder="1"/>
    <xf numFmtId="0" fontId="40" fillId="33" borderId="84" xfId="555" applyFont="1" applyFill="1" applyBorder="1" applyAlignment="1">
      <alignment vertical="center" textRotation="90"/>
    </xf>
    <xf numFmtId="0" fontId="52" fillId="0" borderId="0" xfId="555" applyFont="1" applyAlignment="1">
      <alignment vertical="center"/>
    </xf>
    <xf numFmtId="0" fontId="40" fillId="0" borderId="0" xfId="555" applyFont="1" applyBorder="1" applyAlignment="1">
      <alignment horizontal="center" vertical="center" wrapText="1"/>
    </xf>
    <xf numFmtId="0" fontId="40" fillId="0" borderId="85" xfId="555" applyFont="1" applyBorder="1" applyAlignment="1">
      <alignment horizontal="center" vertical="center" wrapText="1"/>
    </xf>
    <xf numFmtId="0" fontId="40" fillId="0" borderId="0" xfId="555" applyFont="1" applyAlignment="1">
      <alignment horizontal="center" vertical="center" wrapText="1"/>
    </xf>
    <xf numFmtId="0" fontId="40" fillId="0" borderId="86" xfId="555" applyFont="1" applyFill="1" applyBorder="1" applyAlignment="1">
      <alignment horizontal="center" vertical="center" wrapText="1"/>
    </xf>
    <xf numFmtId="0" fontId="40" fillId="0" borderId="86" xfId="555" applyFont="1" applyBorder="1" applyAlignment="1">
      <alignment horizontal="center" vertical="center" wrapText="1"/>
    </xf>
    <xf numFmtId="0" fontId="40" fillId="0" borderId="87" xfId="555" applyFont="1" applyBorder="1" applyAlignment="1">
      <alignment horizontal="center" vertical="center" wrapText="1"/>
    </xf>
    <xf numFmtId="0" fontId="40" fillId="0" borderId="84" xfId="555" applyFont="1" applyBorder="1" applyAlignment="1">
      <alignment horizontal="center" vertical="center" wrapText="1"/>
    </xf>
    <xf numFmtId="0" fontId="40" fillId="0" borderId="84" xfId="555" applyFont="1" applyFill="1" applyBorder="1" applyAlignment="1">
      <alignment horizontal="center" vertical="center" wrapText="1"/>
    </xf>
    <xf numFmtId="0" fontId="40" fillId="0" borderId="88" xfId="555" applyFont="1" applyBorder="1" applyAlignment="1">
      <alignment horizontal="center" vertical="center" wrapText="1"/>
    </xf>
    <xf numFmtId="0" fontId="40" fillId="0" borderId="89" xfId="555" applyFont="1" applyBorder="1" applyAlignment="1">
      <alignment horizontal="center" vertical="center" wrapText="1"/>
    </xf>
    <xf numFmtId="0" fontId="40" fillId="0" borderId="90" xfId="555" applyFont="1" applyBorder="1" applyAlignment="1">
      <alignment horizontal="center" vertical="center" wrapText="1"/>
    </xf>
    <xf numFmtId="0" fontId="40" fillId="33" borderId="0" xfId="555" applyFont="1" applyFill="1" applyBorder="1" applyAlignment="1">
      <alignment vertical="center" textRotation="90"/>
    </xf>
    <xf numFmtId="0" fontId="40" fillId="0" borderId="0" xfId="555" applyFont="1" applyFill="1" applyAlignment="1">
      <alignment horizontal="center" vertical="center" wrapText="1"/>
    </xf>
    <xf numFmtId="0" fontId="40" fillId="0" borderId="88" xfId="555" applyFont="1" applyFill="1" applyBorder="1" applyAlignment="1">
      <alignment horizontal="center" vertical="center" wrapText="1"/>
    </xf>
    <xf numFmtId="0" fontId="40" fillId="0" borderId="91" xfId="555" applyFont="1" applyBorder="1" applyAlignment="1">
      <alignment horizontal="center"/>
    </xf>
    <xf numFmtId="0" fontId="40" fillId="0" borderId="92" xfId="555" applyFont="1" applyBorder="1"/>
    <xf numFmtId="0" fontId="40" fillId="0" borderId="93" xfId="555" applyFont="1" applyBorder="1"/>
    <xf numFmtId="0" fontId="40" fillId="0" borderId="91" xfId="555" applyFont="1" applyBorder="1"/>
    <xf numFmtId="14" fontId="40" fillId="0" borderId="91" xfId="555" applyNumberFormat="1" applyFont="1" applyFill="1" applyBorder="1" applyAlignment="1">
      <alignment horizontal="center"/>
    </xf>
    <xf numFmtId="14" fontId="40" fillId="0" borderId="91" xfId="555" applyNumberFormat="1" applyFont="1" applyBorder="1" applyAlignment="1">
      <alignment horizontal="center"/>
    </xf>
    <xf numFmtId="164" fontId="40" fillId="0" borderId="91" xfId="555" applyNumberFormat="1" applyFont="1" applyFill="1" applyBorder="1" applyAlignment="1">
      <alignment horizontal="center"/>
    </xf>
    <xf numFmtId="0" fontId="40" fillId="0" borderId="92" xfId="555" applyFont="1" applyFill="1" applyBorder="1"/>
    <xf numFmtId="4" fontId="40" fillId="0" borderId="91" xfId="555" applyNumberFormat="1" applyFont="1" applyFill="1" applyBorder="1" applyAlignment="1">
      <alignment horizontal="center"/>
    </xf>
    <xf numFmtId="3" fontId="40" fillId="0" borderId="91" xfId="555" applyNumberFormat="1" applyFont="1" applyBorder="1" applyAlignment="1">
      <alignment horizontal="center"/>
    </xf>
    <xf numFmtId="6" fontId="40" fillId="0" borderId="91" xfId="555" applyNumberFormat="1" applyFont="1" applyBorder="1" applyAlignment="1">
      <alignment horizontal="center"/>
    </xf>
    <xf numFmtId="167" fontId="40" fillId="0" borderId="92" xfId="555" applyNumberFormat="1" applyFont="1" applyBorder="1" applyAlignment="1">
      <alignment horizontal="center"/>
    </xf>
    <xf numFmtId="2" fontId="40" fillId="0" borderId="93" xfId="555" applyNumberFormat="1" applyFont="1" applyFill="1" applyBorder="1" applyAlignment="1">
      <alignment horizontal="center"/>
    </xf>
    <xf numFmtId="2" fontId="40" fillId="0" borderId="91" xfId="555" applyNumberFormat="1" applyFont="1" applyFill="1" applyBorder="1" applyAlignment="1">
      <alignment horizontal="center"/>
    </xf>
    <xf numFmtId="9" fontId="40" fillId="0" borderId="91" xfId="556" applyFont="1" applyBorder="1" applyAlignment="1">
      <alignment horizontal="center"/>
    </xf>
    <xf numFmtId="4" fontId="54" fillId="0" borderId="91" xfId="555" applyNumberFormat="1" applyFont="1" applyFill="1" applyBorder="1" applyAlignment="1">
      <alignment horizontal="center"/>
    </xf>
    <xf numFmtId="3" fontId="40" fillId="0" borderId="91" xfId="555" applyNumberFormat="1" applyFont="1" applyFill="1" applyBorder="1" applyAlignment="1">
      <alignment horizontal="center"/>
    </xf>
    <xf numFmtId="168" fontId="40" fillId="0" borderId="91" xfId="555" applyNumberFormat="1" applyFont="1" applyFill="1" applyBorder="1" applyAlignment="1">
      <alignment horizontal="center"/>
    </xf>
    <xf numFmtId="1" fontId="40" fillId="0" borderId="91" xfId="555" applyNumberFormat="1" applyFont="1" applyFill="1" applyBorder="1" applyAlignment="1">
      <alignment horizontal="center"/>
    </xf>
    <xf numFmtId="1" fontId="40" fillId="0" borderId="91" xfId="555" applyNumberFormat="1" applyFont="1" applyBorder="1" applyAlignment="1">
      <alignment horizontal="center"/>
    </xf>
    <xf numFmtId="2" fontId="40" fillId="0" borderId="92" xfId="555" applyNumberFormat="1" applyFont="1" applyBorder="1" applyAlignment="1">
      <alignment horizontal="center"/>
    </xf>
    <xf numFmtId="3" fontId="40" fillId="0" borderId="93" xfId="555" applyNumberFormat="1" applyFont="1" applyBorder="1" applyAlignment="1">
      <alignment horizontal="center"/>
    </xf>
    <xf numFmtId="4" fontId="40" fillId="0" borderId="91" xfId="555" applyNumberFormat="1" applyFont="1" applyBorder="1" applyAlignment="1">
      <alignment horizontal="center"/>
    </xf>
    <xf numFmtId="2" fontId="40" fillId="0" borderId="91" xfId="555" applyNumberFormat="1" applyFont="1" applyBorder="1" applyAlignment="1">
      <alignment horizontal="center"/>
    </xf>
    <xf numFmtId="167" fontId="40" fillId="0" borderId="91" xfId="555" applyNumberFormat="1" applyFont="1" applyBorder="1" applyAlignment="1">
      <alignment horizontal="center"/>
    </xf>
    <xf numFmtId="3" fontId="40" fillId="0" borderId="92" xfId="555" applyNumberFormat="1" applyFont="1" applyBorder="1" applyAlignment="1">
      <alignment horizontal="center"/>
    </xf>
    <xf numFmtId="0" fontId="40" fillId="0" borderId="0" xfId="555" applyFont="1"/>
    <xf numFmtId="0" fontId="1" fillId="0" borderId="0" xfId="555"/>
    <xf numFmtId="0" fontId="1" fillId="33" borderId="0" xfId="555" applyFill="1"/>
    <xf numFmtId="0" fontId="1" fillId="23" borderId="0" xfId="555" applyFill="1"/>
    <xf numFmtId="167" fontId="45" fillId="29" borderId="10" xfId="0" applyNumberFormat="1" applyFont="1" applyFill="1" applyBorder="1" applyAlignment="1">
      <alignment horizontal="center" vertical="center"/>
    </xf>
    <xf numFmtId="0" fontId="1" fillId="23" borderId="0" xfId="555" applyFill="1" applyAlignment="1">
      <alignment horizontal="center"/>
    </xf>
    <xf numFmtId="0" fontId="1" fillId="25" borderId="0" xfId="555" applyFill="1"/>
    <xf numFmtId="0" fontId="1" fillId="34" borderId="0" xfId="555" applyFill="1"/>
    <xf numFmtId="0" fontId="1" fillId="34" borderId="0" xfId="555" applyFont="1" applyFill="1"/>
    <xf numFmtId="0" fontId="1" fillId="28" borderId="0" xfId="555" applyFill="1"/>
    <xf numFmtId="0" fontId="1" fillId="28" borderId="0" xfId="555" applyFont="1" applyFill="1"/>
    <xf numFmtId="0" fontId="0" fillId="28" borderId="0" xfId="555" applyNumberFormat="1" applyFont="1" applyFill="1"/>
    <xf numFmtId="0" fontId="1" fillId="26" borderId="0" xfId="555" applyFill="1"/>
    <xf numFmtId="0" fontId="0" fillId="34" borderId="0" xfId="555" applyNumberFormat="1" applyFont="1" applyFill="1"/>
    <xf numFmtId="0" fontId="1" fillId="28" borderId="0" xfId="555" applyNumberFormat="1" applyFill="1"/>
    <xf numFmtId="0" fontId="1" fillId="34" borderId="0" xfId="555" applyNumberFormat="1" applyFill="1"/>
    <xf numFmtId="0" fontId="1" fillId="28" borderId="0" xfId="555" applyNumberFormat="1" applyFont="1" applyFill="1"/>
    <xf numFmtId="0" fontId="1" fillId="34" borderId="0" xfId="555" applyNumberFormat="1" applyFont="1" applyFill="1"/>
    <xf numFmtId="0" fontId="0" fillId="25" borderId="0" xfId="555" applyFont="1" applyFill="1"/>
    <xf numFmtId="0" fontId="1" fillId="35" borderId="0" xfId="555" applyFill="1"/>
    <xf numFmtId="0" fontId="1" fillId="20" borderId="0" xfId="555" applyFill="1"/>
    <xf numFmtId="0" fontId="57" fillId="22" borderId="0" xfId="0" applyFont="1" applyFill="1" applyBorder="1" applyAlignment="1">
      <alignment horizontal="right" vertical="center"/>
    </xf>
    <xf numFmtId="0" fontId="40" fillId="0" borderId="0" xfId="449" applyFont="1" applyAlignment="1" applyProtection="1">
      <alignment vertical="center"/>
    </xf>
    <xf numFmtId="0" fontId="40" fillId="0" borderId="0" xfId="449" applyFont="1" applyAlignment="1" applyProtection="1">
      <alignment horizontal="center" vertical="center"/>
    </xf>
    <xf numFmtId="0" fontId="40" fillId="0" borderId="0" xfId="449" applyFont="1" applyAlignment="1" applyProtection="1">
      <alignment horizontal="left" vertical="center"/>
    </xf>
    <xf numFmtId="0" fontId="54" fillId="0" borderId="99" xfId="449" applyFont="1" applyBorder="1" applyAlignment="1" applyProtection="1">
      <alignment vertical="center"/>
    </xf>
    <xf numFmtId="0" fontId="54" fillId="0" borderId="0" xfId="449" applyFont="1" applyAlignment="1" applyProtection="1">
      <alignment vertical="center"/>
    </xf>
    <xf numFmtId="0" fontId="54" fillId="0" borderId="0" xfId="449" applyFont="1" applyBorder="1" applyAlignment="1" applyProtection="1">
      <alignment horizontal="center" vertical="center"/>
    </xf>
    <xf numFmtId="0" fontId="54" fillId="0" borderId="99" xfId="449" applyFont="1" applyBorder="1" applyAlignment="1" applyProtection="1">
      <alignment horizontal="left" vertical="center" wrapText="1"/>
    </xf>
    <xf numFmtId="14" fontId="54" fillId="23" borderId="97" xfId="449" applyNumberFormat="1" applyFont="1" applyFill="1" applyBorder="1" applyAlignment="1" applyProtection="1">
      <alignment horizontal="center" vertical="center"/>
    </xf>
    <xf numFmtId="0" fontId="54" fillId="23" borderId="97" xfId="449" applyFont="1" applyFill="1" applyBorder="1" applyAlignment="1" applyProtection="1">
      <alignment horizontal="center" vertical="center"/>
    </xf>
    <xf numFmtId="0" fontId="54" fillId="20" borderId="103" xfId="449" applyFont="1" applyFill="1" applyBorder="1" applyAlignment="1" applyProtection="1">
      <alignment horizontal="left" vertical="center" wrapText="1"/>
    </xf>
    <xf numFmtId="14" fontId="54" fillId="20" borderId="94" xfId="449" applyNumberFormat="1" applyFont="1" applyFill="1" applyBorder="1" applyAlignment="1" applyProtection="1">
      <alignment horizontal="center" vertical="center"/>
    </xf>
    <xf numFmtId="14" fontId="1" fillId="28" borderId="0" xfId="555" applyNumberFormat="1" applyFill="1" applyBorder="1"/>
    <xf numFmtId="0" fontId="29" fillId="23" borderId="0" xfId="555" applyFont="1" applyFill="1" applyAlignment="1">
      <alignment horizontal="center"/>
    </xf>
    <xf numFmtId="14" fontId="1" fillId="28" borderId="0" xfId="555" applyNumberFormat="1" applyFill="1"/>
    <xf numFmtId="0" fontId="60" fillId="0" borderId="0" xfId="555" applyFont="1"/>
    <xf numFmtId="168" fontId="1" fillId="34" borderId="0" xfId="555" applyNumberFormat="1" applyFill="1"/>
    <xf numFmtId="168" fontId="1" fillId="25" borderId="0" xfId="555" applyNumberFormat="1" applyFill="1"/>
    <xf numFmtId="0" fontId="40" fillId="0" borderId="107" xfId="449" applyFont="1" applyBorder="1" applyAlignment="1" applyProtection="1">
      <alignment horizontal="left" vertical="center" wrapText="1"/>
    </xf>
    <xf numFmtId="0" fontId="40" fillId="0" borderId="98" xfId="449" applyFont="1" applyBorder="1" applyAlignment="1" applyProtection="1">
      <alignment horizontal="left" vertical="center" wrapText="1"/>
    </xf>
    <xf numFmtId="0" fontId="40" fillId="0" borderId="106" xfId="449" applyFont="1" applyBorder="1" applyAlignment="1" applyProtection="1">
      <alignment horizontal="left" vertical="center" wrapText="1"/>
    </xf>
    <xf numFmtId="0" fontId="40" fillId="0" borderId="97" xfId="449" applyFont="1" applyBorder="1" applyAlignment="1" applyProtection="1">
      <alignment horizontal="left" vertical="center"/>
    </xf>
    <xf numFmtId="0" fontId="40" fillId="0" borderId="96" xfId="449" applyFont="1" applyBorder="1" applyAlignment="1" applyProtection="1">
      <alignment horizontal="left" vertical="center"/>
    </xf>
    <xf numFmtId="0" fontId="40" fillId="20" borderId="105" xfId="449" applyFont="1" applyFill="1" applyBorder="1" applyAlignment="1" applyProtection="1">
      <alignment horizontal="left" vertical="center"/>
    </xf>
    <xf numFmtId="0" fontId="40" fillId="20" borderId="95" xfId="449" applyFont="1" applyFill="1" applyBorder="1" applyAlignment="1" applyProtection="1">
      <alignment horizontal="left" vertical="center"/>
    </xf>
    <xf numFmtId="0" fontId="40" fillId="20" borderId="104" xfId="449" applyFont="1" applyFill="1" applyBorder="1" applyAlignment="1" applyProtection="1">
      <alignment horizontal="left" vertical="center"/>
    </xf>
    <xf numFmtId="0" fontId="52" fillId="0" borderId="83" xfId="555" applyFont="1" applyBorder="1" applyAlignment="1">
      <alignment horizontal="center" vertical="center"/>
    </xf>
    <xf numFmtId="0" fontId="52" fillId="0" borderId="80" xfId="555" applyFont="1" applyBorder="1" applyAlignment="1">
      <alignment horizontal="center" vertical="center"/>
    </xf>
    <xf numFmtId="0" fontId="52" fillId="0" borderId="82" xfId="555" applyFont="1" applyBorder="1" applyAlignment="1">
      <alignment horizontal="center" vertical="center"/>
    </xf>
    <xf numFmtId="0" fontId="52" fillId="0" borderId="81" xfId="555" applyFont="1" applyBorder="1" applyAlignment="1">
      <alignment horizontal="center" vertical="center"/>
    </xf>
    <xf numFmtId="0" fontId="52" fillId="0" borderId="82" xfId="555" applyFont="1" applyFill="1" applyBorder="1" applyAlignment="1">
      <alignment horizontal="center" vertical="center"/>
    </xf>
    <xf numFmtId="0" fontId="52" fillId="0" borderId="81" xfId="555" applyFont="1" applyFill="1" applyBorder="1" applyAlignment="1">
      <alignment horizontal="center" vertical="center"/>
    </xf>
    <xf numFmtId="0" fontId="59" fillId="21" borderId="102" xfId="449" applyFont="1" applyFill="1" applyBorder="1" applyAlignment="1" applyProtection="1">
      <alignment horizontal="left" vertical="center"/>
    </xf>
    <xf numFmtId="0" fontId="59" fillId="21" borderId="101" xfId="449" applyFont="1" applyFill="1" applyBorder="1" applyAlignment="1" applyProtection="1">
      <alignment horizontal="left" vertical="center"/>
    </xf>
    <xf numFmtId="0" fontId="59" fillId="21" borderId="100" xfId="449" applyFont="1" applyFill="1" applyBorder="1" applyAlignment="1" applyProtection="1">
      <alignment horizontal="left" vertical="center"/>
    </xf>
    <xf numFmtId="0" fontId="52" fillId="0" borderId="80" xfId="555" applyFont="1" applyFill="1" applyBorder="1" applyAlignment="1">
      <alignment horizontal="center" vertical="center"/>
    </xf>
    <xf numFmtId="0" fontId="46" fillId="0" borderId="0" xfId="0" applyFont="1" applyAlignment="1">
      <alignment horizontal="left" vertical="top"/>
    </xf>
    <xf numFmtId="0" fontId="33" fillId="0" borderId="0" xfId="0" applyFont="1" applyAlignment="1">
      <alignment horizontal="left" vertical="top"/>
    </xf>
    <xf numFmtId="0" fontId="33" fillId="0" borderId="74" xfId="0" applyFont="1" applyBorder="1" applyAlignment="1">
      <alignment horizontal="left" vertical="top"/>
    </xf>
    <xf numFmtId="49" fontId="36" fillId="24" borderId="69" xfId="0" applyNumberFormat="1" applyFont="1" applyFill="1" applyBorder="1" applyAlignment="1" applyProtection="1">
      <alignment horizontal="left" vertical="center" wrapText="1"/>
      <protection locked="0"/>
    </xf>
    <xf numFmtId="49" fontId="36" fillId="24" borderId="70" xfId="0" applyNumberFormat="1" applyFont="1" applyFill="1" applyBorder="1" applyAlignment="1" applyProtection="1">
      <alignment horizontal="left" vertical="center" wrapText="1"/>
      <protection locked="0"/>
    </xf>
    <xf numFmtId="49" fontId="36" fillId="24" borderId="71" xfId="0" applyNumberFormat="1" applyFont="1" applyFill="1" applyBorder="1" applyAlignment="1" applyProtection="1">
      <alignment horizontal="left" vertical="center" wrapText="1"/>
      <protection locked="0"/>
    </xf>
    <xf numFmtId="0" fontId="33" fillId="0" borderId="30" xfId="0" applyFont="1" applyBorder="1" applyAlignment="1">
      <alignment horizontal="left" vertical="top"/>
    </xf>
    <xf numFmtId="49" fontId="36" fillId="24" borderId="75" xfId="0" applyNumberFormat="1" applyFont="1" applyFill="1" applyBorder="1" applyAlignment="1" applyProtection="1">
      <alignment horizontal="left" vertical="center" wrapText="1"/>
      <protection locked="0"/>
    </xf>
    <xf numFmtId="0" fontId="36" fillId="0" borderId="0" xfId="0" applyFont="1" applyAlignment="1">
      <alignment horizontal="left" vertical="top"/>
    </xf>
    <xf numFmtId="0" fontId="36" fillId="0" borderId="0" xfId="0" applyFont="1" applyAlignment="1">
      <alignment horizontal="left" vertical="top" wrapText="1"/>
    </xf>
    <xf numFmtId="0" fontId="43" fillId="0" borderId="0" xfId="0" applyFont="1" applyAlignment="1">
      <alignment horizontal="left" vertical="top"/>
    </xf>
    <xf numFmtId="0" fontId="36" fillId="0" borderId="0" xfId="0" applyFont="1" applyAlignment="1" applyProtection="1">
      <alignment horizontal="left" vertical="top" wrapText="1"/>
      <protection locked="0"/>
    </xf>
    <xf numFmtId="0" fontId="38" fillId="0" borderId="0" xfId="0" applyFont="1" applyBorder="1" applyAlignment="1">
      <alignment horizontal="left" vertical="top"/>
    </xf>
    <xf numFmtId="169" fontId="44" fillId="27" borderId="73" xfId="0" applyNumberFormat="1" applyFont="1" applyFill="1" applyBorder="1" applyAlignment="1">
      <alignment horizontal="center" vertical="center" wrapText="1"/>
    </xf>
    <xf numFmtId="0" fontId="44" fillId="29" borderId="77" xfId="0" applyNumberFormat="1" applyFont="1" applyFill="1" applyBorder="1" applyAlignment="1">
      <alignment horizontal="center" vertical="center" wrapText="1"/>
    </xf>
    <xf numFmtId="0" fontId="44" fillId="29" borderId="68" xfId="0" applyNumberFormat="1" applyFont="1" applyFill="1" applyBorder="1" applyAlignment="1">
      <alignment horizontal="center" vertical="center" wrapText="1"/>
    </xf>
    <xf numFmtId="0" fontId="44" fillId="29" borderId="78" xfId="0" applyNumberFormat="1" applyFont="1" applyFill="1" applyBorder="1" applyAlignment="1">
      <alignment horizontal="center" vertical="center" wrapText="1"/>
    </xf>
    <xf numFmtId="0" fontId="44" fillId="23" borderId="10" xfId="0" applyNumberFormat="1" applyFont="1" applyFill="1" applyBorder="1" applyAlignment="1">
      <alignment horizontal="center" vertical="center" wrapText="1"/>
    </xf>
    <xf numFmtId="0" fontId="46" fillId="21" borderId="35" xfId="0" applyFont="1" applyFill="1" applyBorder="1" applyAlignment="1">
      <alignment horizontal="left" vertical="top"/>
    </xf>
    <xf numFmtId="0" fontId="46" fillId="21" borderId="36" xfId="0" applyFont="1" applyFill="1" applyBorder="1" applyAlignment="1">
      <alignment horizontal="left" vertical="top"/>
    </xf>
    <xf numFmtId="0" fontId="46" fillId="21" borderId="37" xfId="0" applyFont="1" applyFill="1" applyBorder="1" applyAlignment="1">
      <alignment horizontal="left" vertical="top"/>
    </xf>
    <xf numFmtId="0" fontId="46" fillId="21" borderId="0" xfId="0" applyFont="1" applyFill="1" applyBorder="1" applyAlignment="1">
      <alignment horizontal="left" vertical="top"/>
    </xf>
    <xf numFmtId="0" fontId="46" fillId="21" borderId="17" xfId="0" applyFont="1" applyFill="1" applyBorder="1" applyAlignment="1">
      <alignment horizontal="left" vertical="top"/>
    </xf>
    <xf numFmtId="0" fontId="46" fillId="21" borderId="38" xfId="0" applyFont="1" applyFill="1" applyBorder="1" applyAlignment="1">
      <alignment horizontal="left" vertical="top"/>
    </xf>
    <xf numFmtId="0" fontId="46" fillId="21" borderId="26" xfId="0" applyFont="1" applyFill="1" applyBorder="1" applyAlignment="1">
      <alignment horizontal="left" vertical="top"/>
    </xf>
    <xf numFmtId="0" fontId="46" fillId="21" borderId="18" xfId="0" applyFont="1" applyFill="1" applyBorder="1" applyAlignment="1">
      <alignment horizontal="left" vertical="top"/>
    </xf>
    <xf numFmtId="0" fontId="32" fillId="21" borderId="48" xfId="0" applyFont="1" applyFill="1" applyBorder="1" applyAlignment="1">
      <alignment horizontal="center" vertical="center" wrapText="1"/>
    </xf>
    <xf numFmtId="0" fontId="32" fillId="21" borderId="50" xfId="0" applyFont="1" applyFill="1" applyBorder="1" applyAlignment="1">
      <alignment horizontal="center" vertical="center" wrapText="1"/>
    </xf>
    <xf numFmtId="0" fontId="32" fillId="21" borderId="52" xfId="0" applyFont="1" applyFill="1" applyBorder="1" applyAlignment="1">
      <alignment horizontal="center" vertical="center" wrapText="1"/>
    </xf>
    <xf numFmtId="0" fontId="32" fillId="21" borderId="49" xfId="0" applyFont="1" applyFill="1" applyBorder="1" applyAlignment="1">
      <alignment horizontal="center" vertical="center" wrapText="1"/>
    </xf>
    <xf numFmtId="0" fontId="32" fillId="21" borderId="51" xfId="0" applyFont="1" applyFill="1" applyBorder="1" applyAlignment="1">
      <alignment horizontal="center" vertical="center" wrapText="1"/>
    </xf>
    <xf numFmtId="0" fontId="32" fillId="21" borderId="53" xfId="0" applyFont="1" applyFill="1" applyBorder="1" applyAlignment="1">
      <alignment horizontal="center" vertical="center" wrapText="1"/>
    </xf>
    <xf numFmtId="0" fontId="33" fillId="20" borderId="45" xfId="0" applyFont="1" applyFill="1" applyBorder="1" applyAlignment="1">
      <alignment horizontal="left" vertical="center" wrapText="1"/>
    </xf>
    <xf numFmtId="0" fontId="33" fillId="20" borderId="13" xfId="0" applyFont="1" applyFill="1" applyBorder="1" applyAlignment="1">
      <alignment horizontal="left" vertical="center" wrapText="1"/>
    </xf>
    <xf numFmtId="0" fontId="33" fillId="20" borderId="14" xfId="0" applyFont="1" applyFill="1" applyBorder="1" applyAlignment="1">
      <alignment horizontal="left" vertical="center" wrapText="1"/>
    </xf>
    <xf numFmtId="0" fontId="33" fillId="20" borderId="56" xfId="0" applyFont="1" applyFill="1" applyBorder="1" applyAlignment="1">
      <alignment horizontal="left" vertical="center" wrapText="1"/>
    </xf>
    <xf numFmtId="0" fontId="33" fillId="20" borderId="22" xfId="0" applyFont="1" applyFill="1" applyBorder="1" applyAlignment="1">
      <alignment horizontal="left" vertical="center" wrapText="1"/>
    </xf>
    <xf numFmtId="0" fontId="33" fillId="20" borderId="23" xfId="0" applyFont="1" applyFill="1" applyBorder="1" applyAlignment="1">
      <alignment horizontal="left" vertical="center" wrapText="1"/>
    </xf>
    <xf numFmtId="164" fontId="36" fillId="19" borderId="46" xfId="0" applyNumberFormat="1" applyFont="1" applyFill="1" applyBorder="1" applyAlignment="1">
      <alignment horizontal="center" vertical="center" wrapText="1"/>
    </xf>
    <xf numFmtId="164" fontId="36" fillId="19" borderId="13" xfId="0" applyNumberFormat="1" applyFont="1" applyFill="1" applyBorder="1" applyAlignment="1">
      <alignment horizontal="center" vertical="center" wrapText="1"/>
    </xf>
    <xf numFmtId="164" fontId="36" fillId="19" borderId="14" xfId="0" applyNumberFormat="1" applyFont="1" applyFill="1" applyBorder="1" applyAlignment="1">
      <alignment horizontal="center" vertical="center" wrapText="1"/>
    </xf>
    <xf numFmtId="164" fontId="36" fillId="19" borderId="21" xfId="0" applyNumberFormat="1" applyFont="1" applyFill="1" applyBorder="1" applyAlignment="1">
      <alignment horizontal="center" vertical="center" wrapText="1"/>
    </xf>
    <xf numFmtId="164" fontId="36" fillId="19" borderId="22" xfId="0" applyNumberFormat="1" applyFont="1" applyFill="1" applyBorder="1" applyAlignment="1">
      <alignment horizontal="center" vertical="center" wrapText="1"/>
    </xf>
    <xf numFmtId="164" fontId="36" fillId="19" borderId="23" xfId="0" applyNumberFormat="1" applyFont="1" applyFill="1" applyBorder="1" applyAlignment="1">
      <alignment horizontal="center" vertical="center" wrapText="1"/>
    </xf>
    <xf numFmtId="3" fontId="36" fillId="24" borderId="46" xfId="0" applyNumberFormat="1" applyFont="1" applyFill="1" applyBorder="1" applyAlignment="1" applyProtection="1">
      <alignment horizontal="center" vertical="center" wrapText="1"/>
      <protection locked="0"/>
    </xf>
    <xf numFmtId="3" fontId="36" fillId="24" borderId="13" xfId="0" applyNumberFormat="1" applyFont="1" applyFill="1" applyBorder="1" applyAlignment="1" applyProtection="1">
      <alignment horizontal="center" vertical="center" wrapText="1"/>
      <protection locked="0"/>
    </xf>
    <xf numFmtId="3" fontId="36" fillId="24" borderId="14" xfId="0" applyNumberFormat="1" applyFont="1" applyFill="1" applyBorder="1" applyAlignment="1" applyProtection="1">
      <alignment horizontal="center" vertical="center" wrapText="1"/>
      <protection locked="0"/>
    </xf>
    <xf numFmtId="3" fontId="36" fillId="24" borderId="21" xfId="0" applyNumberFormat="1" applyFont="1" applyFill="1" applyBorder="1" applyAlignment="1" applyProtection="1">
      <alignment horizontal="center" vertical="center" wrapText="1"/>
      <protection locked="0"/>
    </xf>
    <xf numFmtId="3" fontId="36" fillId="24" borderId="22" xfId="0" applyNumberFormat="1" applyFont="1" applyFill="1" applyBorder="1" applyAlignment="1" applyProtection="1">
      <alignment horizontal="center" vertical="center" wrapText="1"/>
      <protection locked="0"/>
    </xf>
    <xf numFmtId="3" fontId="36" fillId="24" borderId="23" xfId="0" applyNumberFormat="1" applyFont="1" applyFill="1" applyBorder="1" applyAlignment="1" applyProtection="1">
      <alignment horizontal="center" vertical="center" wrapText="1"/>
      <protection locked="0"/>
    </xf>
    <xf numFmtId="164" fontId="36" fillId="0" borderId="15" xfId="0" applyNumberFormat="1" applyFont="1" applyBorder="1" applyAlignment="1">
      <alignment horizontal="center" vertical="center"/>
    </xf>
    <xf numFmtId="164" fontId="36" fillId="0" borderId="13" xfId="0" applyNumberFormat="1" applyFont="1" applyBorder="1" applyAlignment="1">
      <alignment horizontal="center" vertical="center"/>
    </xf>
    <xf numFmtId="164" fontId="36" fillId="0" borderId="57" xfId="0" applyNumberFormat="1" applyFont="1" applyBorder="1" applyAlignment="1">
      <alignment horizontal="center" vertical="center"/>
    </xf>
    <xf numFmtId="164" fontId="36" fillId="0" borderId="22" xfId="0" applyNumberFormat="1" applyFont="1" applyBorder="1" applyAlignment="1">
      <alignment horizontal="center" vertical="center"/>
    </xf>
    <xf numFmtId="3" fontId="36" fillId="0" borderId="13" xfId="0" applyNumberFormat="1" applyFont="1" applyBorder="1" applyAlignment="1">
      <alignment horizontal="center" vertical="center"/>
    </xf>
    <xf numFmtId="3" fontId="36" fillId="0" borderId="22" xfId="0" applyNumberFormat="1" applyFont="1" applyBorder="1" applyAlignment="1">
      <alignment horizontal="center" vertical="center"/>
    </xf>
    <xf numFmtId="3" fontId="36" fillId="0" borderId="47" xfId="0" applyNumberFormat="1" applyFont="1" applyBorder="1" applyAlignment="1">
      <alignment horizontal="center" vertical="center"/>
    </xf>
    <xf numFmtId="3" fontId="36" fillId="0" borderId="58" xfId="0" applyNumberFormat="1" applyFont="1" applyBorder="1" applyAlignment="1">
      <alignment horizontal="center" vertical="center"/>
    </xf>
    <xf numFmtId="3" fontId="44" fillId="23" borderId="73" xfId="0" applyNumberFormat="1" applyFont="1" applyFill="1" applyBorder="1" applyAlignment="1">
      <alignment horizontal="center" vertical="center" wrapText="1"/>
    </xf>
    <xf numFmtId="49" fontId="36" fillId="24" borderId="27" xfId="0" applyNumberFormat="1" applyFont="1" applyFill="1" applyBorder="1" applyAlignment="1" applyProtection="1">
      <alignment horizontal="left" vertical="center" wrapText="1"/>
      <protection locked="0"/>
    </xf>
    <xf numFmtId="49" fontId="36" fillId="24" borderId="25" xfId="0" applyNumberFormat="1" applyFont="1" applyFill="1" applyBorder="1" applyAlignment="1" applyProtection="1">
      <alignment horizontal="left" vertical="center" wrapText="1"/>
      <protection locked="0"/>
    </xf>
    <xf numFmtId="49" fontId="36" fillId="24" borderId="28" xfId="0" applyNumberFormat="1" applyFont="1" applyFill="1" applyBorder="1" applyAlignment="1" applyProtection="1">
      <alignment horizontal="left" vertical="center" wrapText="1"/>
      <protection locked="0"/>
    </xf>
    <xf numFmtId="49" fontId="36" fillId="24" borderId="29" xfId="0" applyNumberFormat="1" applyFont="1" applyFill="1" applyBorder="1" applyAlignment="1" applyProtection="1">
      <alignment horizontal="left" vertical="center" wrapText="1"/>
      <protection locked="0"/>
    </xf>
    <xf numFmtId="49" fontId="36" fillId="24" borderId="0" xfId="0" applyNumberFormat="1" applyFont="1" applyFill="1" applyBorder="1" applyAlignment="1" applyProtection="1">
      <alignment horizontal="left" vertical="center" wrapText="1"/>
      <protection locked="0"/>
    </xf>
    <xf numFmtId="49" fontId="36" fillId="24" borderId="30" xfId="0" applyNumberFormat="1" applyFont="1" applyFill="1" applyBorder="1" applyAlignment="1" applyProtection="1">
      <alignment horizontal="left" vertical="center" wrapText="1"/>
      <protection locked="0"/>
    </xf>
    <xf numFmtId="49" fontId="36" fillId="24" borderId="31" xfId="0" applyNumberFormat="1" applyFont="1" applyFill="1" applyBorder="1" applyAlignment="1" applyProtection="1">
      <alignment horizontal="left" vertical="center" wrapText="1"/>
      <protection locked="0"/>
    </xf>
    <xf numFmtId="49" fontId="36" fillId="24" borderId="32" xfId="0" applyNumberFormat="1" applyFont="1" applyFill="1" applyBorder="1" applyAlignment="1" applyProtection="1">
      <alignment horizontal="left" vertical="center" wrapText="1"/>
      <protection locked="0"/>
    </xf>
    <xf numFmtId="49" fontId="36" fillId="24" borderId="33" xfId="0" applyNumberFormat="1" applyFont="1" applyFill="1" applyBorder="1" applyAlignment="1" applyProtection="1">
      <alignment horizontal="left" vertical="center" wrapText="1"/>
      <protection locked="0"/>
    </xf>
    <xf numFmtId="0" fontId="33" fillId="20" borderId="39" xfId="0" applyFont="1" applyFill="1" applyBorder="1" applyAlignment="1">
      <alignment horizontal="left" vertical="center" wrapText="1"/>
    </xf>
    <xf numFmtId="0" fontId="33" fillId="20" borderId="40" xfId="0" applyFont="1" applyFill="1" applyBorder="1" applyAlignment="1">
      <alignment horizontal="left" vertical="center"/>
    </xf>
    <xf numFmtId="0" fontId="33" fillId="20" borderId="41" xfId="0" applyFont="1" applyFill="1" applyBorder="1" applyAlignment="1">
      <alignment horizontal="left" vertical="center"/>
    </xf>
    <xf numFmtId="0" fontId="33" fillId="20" borderId="45" xfId="0" applyFont="1" applyFill="1" applyBorder="1" applyAlignment="1">
      <alignment horizontal="left" vertical="center"/>
    </xf>
    <xf numFmtId="0" fontId="33" fillId="20" borderId="13" xfId="0" applyFont="1" applyFill="1" applyBorder="1" applyAlignment="1">
      <alignment horizontal="left" vertical="center"/>
    </xf>
    <xf numFmtId="0" fontId="33" fillId="20" borderId="14" xfId="0" applyFont="1" applyFill="1" applyBorder="1" applyAlignment="1">
      <alignment horizontal="left" vertical="center"/>
    </xf>
    <xf numFmtId="0" fontId="44" fillId="23" borderId="67" xfId="0" applyNumberFormat="1" applyFont="1" applyFill="1" applyBorder="1" applyAlignment="1">
      <alignment horizontal="center" vertical="center" wrapText="1"/>
    </xf>
    <xf numFmtId="0" fontId="44" fillId="23" borderId="72" xfId="0" applyNumberFormat="1" applyFont="1" applyFill="1" applyBorder="1" applyAlignment="1">
      <alignment horizontal="center" vertical="center" wrapText="1"/>
    </xf>
    <xf numFmtId="0" fontId="44" fillId="23" borderId="66" xfId="0" applyNumberFormat="1" applyFont="1" applyFill="1" applyBorder="1" applyAlignment="1">
      <alignment horizontal="center" vertical="center" wrapText="1"/>
    </xf>
    <xf numFmtId="0" fontId="33" fillId="20" borderId="54" xfId="0" applyFont="1" applyFill="1" applyBorder="1" applyAlignment="1">
      <alignment horizontal="left" vertical="center" wrapText="1"/>
    </xf>
    <xf numFmtId="0" fontId="33" fillId="20" borderId="25" xfId="0" applyFont="1" applyFill="1" applyBorder="1" applyAlignment="1">
      <alignment horizontal="left" vertical="center" wrapText="1"/>
    </xf>
    <xf numFmtId="0" fontId="33" fillId="20" borderId="19" xfId="0" applyFont="1" applyFill="1" applyBorder="1" applyAlignment="1">
      <alignment horizontal="left" vertical="center" wrapText="1"/>
    </xf>
    <xf numFmtId="0" fontId="33" fillId="20" borderId="37" xfId="0" applyFont="1" applyFill="1" applyBorder="1" applyAlignment="1">
      <alignment horizontal="left" vertical="center" wrapText="1"/>
    </xf>
    <xf numFmtId="0" fontId="33" fillId="20" borderId="0" xfId="0" applyFont="1" applyFill="1" applyBorder="1" applyAlignment="1">
      <alignment horizontal="left" vertical="center" wrapText="1"/>
    </xf>
    <xf numFmtId="0" fontId="33" fillId="20" borderId="17" xfId="0" applyFont="1" applyFill="1" applyBorder="1" applyAlignment="1">
      <alignment horizontal="left" vertical="center" wrapText="1"/>
    </xf>
    <xf numFmtId="0" fontId="33" fillId="20" borderId="55" xfId="0" applyFont="1" applyFill="1" applyBorder="1" applyAlignment="1">
      <alignment horizontal="left" vertical="center" wrapText="1"/>
    </xf>
    <xf numFmtId="0" fontId="33" fillId="20" borderId="32" xfId="0" applyFont="1" applyFill="1" applyBorder="1" applyAlignment="1">
      <alignment horizontal="left" vertical="center" wrapText="1"/>
    </xf>
    <xf numFmtId="0" fontId="33" fillId="20" borderId="20" xfId="0" applyFont="1" applyFill="1" applyBorder="1" applyAlignment="1">
      <alignment horizontal="left" vertical="center" wrapText="1"/>
    </xf>
    <xf numFmtId="164" fontId="36" fillId="19" borderId="42" xfId="0" applyNumberFormat="1" applyFont="1" applyFill="1" applyBorder="1" applyAlignment="1">
      <alignment horizontal="center" vertical="center" wrapText="1"/>
    </xf>
    <xf numFmtId="164" fontId="36" fillId="19" borderId="40" xfId="0" applyNumberFormat="1" applyFont="1" applyFill="1" applyBorder="1" applyAlignment="1">
      <alignment horizontal="center" vertical="center" wrapText="1"/>
    </xf>
    <xf numFmtId="164" fontId="36" fillId="19" borderId="41" xfId="0" applyNumberFormat="1" applyFont="1" applyFill="1" applyBorder="1" applyAlignment="1">
      <alignment horizontal="center" vertical="center" wrapText="1"/>
    </xf>
    <xf numFmtId="3" fontId="36" fillId="24" borderId="42" xfId="0" applyNumberFormat="1" applyFont="1" applyFill="1" applyBorder="1" applyAlignment="1" applyProtection="1">
      <alignment horizontal="center" vertical="center" wrapText="1"/>
      <protection locked="0"/>
    </xf>
    <xf numFmtId="3" fontId="36" fillId="24" borderId="40" xfId="0" applyNumberFormat="1" applyFont="1" applyFill="1" applyBorder="1" applyAlignment="1" applyProtection="1">
      <alignment horizontal="center" vertical="center" wrapText="1"/>
      <protection locked="0"/>
    </xf>
    <xf numFmtId="3" fontId="36" fillId="24" borderId="41" xfId="0" applyNumberFormat="1" applyFont="1" applyFill="1" applyBorder="1" applyAlignment="1" applyProtection="1">
      <alignment horizontal="center" vertical="center" wrapText="1"/>
      <protection locked="0"/>
    </xf>
    <xf numFmtId="164" fontId="36" fillId="0" borderId="43" xfId="0" applyNumberFormat="1" applyFont="1" applyBorder="1" applyAlignment="1">
      <alignment horizontal="center" vertical="center"/>
    </xf>
    <xf numFmtId="164" fontId="36" fillId="0" borderId="40" xfId="0" applyNumberFormat="1" applyFont="1" applyBorder="1" applyAlignment="1">
      <alignment horizontal="center" vertical="center"/>
    </xf>
    <xf numFmtId="3" fontId="36" fillId="0" borderId="40" xfId="0" applyNumberFormat="1" applyFont="1" applyBorder="1" applyAlignment="1">
      <alignment horizontal="center" vertical="center"/>
    </xf>
    <xf numFmtId="3" fontId="36" fillId="0" borderId="44" xfId="0" applyNumberFormat="1" applyFont="1" applyBorder="1" applyAlignment="1">
      <alignment horizontal="center" vertical="center"/>
    </xf>
    <xf numFmtId="0" fontId="33" fillId="0" borderId="0" xfId="0" applyFont="1" applyAlignment="1">
      <alignment horizontal="left" vertical="top" wrapText="1"/>
    </xf>
    <xf numFmtId="168" fontId="36" fillId="24" borderId="27" xfId="0" applyNumberFormat="1" applyFont="1" applyFill="1" applyBorder="1" applyAlignment="1" applyProtection="1">
      <alignment horizontal="left" vertical="center" wrapText="1"/>
      <protection locked="0"/>
    </xf>
    <xf numFmtId="168" fontId="36" fillId="24" borderId="25" xfId="0" applyNumberFormat="1" applyFont="1" applyFill="1" applyBorder="1" applyAlignment="1" applyProtection="1">
      <alignment horizontal="left" vertical="center" wrapText="1"/>
      <protection locked="0"/>
    </xf>
    <xf numFmtId="168" fontId="36" fillId="24" borderId="28" xfId="0" applyNumberFormat="1" applyFont="1" applyFill="1" applyBorder="1" applyAlignment="1" applyProtection="1">
      <alignment horizontal="left" vertical="center" wrapText="1"/>
      <protection locked="0"/>
    </xf>
    <xf numFmtId="168" fontId="36" fillId="24" borderId="29" xfId="0" applyNumberFormat="1" applyFont="1" applyFill="1" applyBorder="1" applyAlignment="1" applyProtection="1">
      <alignment horizontal="left" vertical="center" wrapText="1"/>
      <protection locked="0"/>
    </xf>
    <xf numFmtId="168" fontId="36" fillId="24" borderId="0" xfId="0" applyNumberFormat="1" applyFont="1" applyFill="1" applyBorder="1" applyAlignment="1" applyProtection="1">
      <alignment horizontal="left" vertical="center" wrapText="1"/>
      <protection locked="0"/>
    </xf>
    <xf numFmtId="168" fontId="36" fillId="24" borderId="30" xfId="0" applyNumberFormat="1" applyFont="1" applyFill="1" applyBorder="1" applyAlignment="1" applyProtection="1">
      <alignment horizontal="left" vertical="center" wrapText="1"/>
      <protection locked="0"/>
    </xf>
    <xf numFmtId="168" fontId="36" fillId="24" borderId="31" xfId="0" applyNumberFormat="1" applyFont="1" applyFill="1" applyBorder="1" applyAlignment="1" applyProtection="1">
      <alignment horizontal="left" vertical="center" wrapText="1"/>
      <protection locked="0"/>
    </xf>
    <xf numFmtId="168" fontId="36" fillId="24" borderId="32" xfId="0" applyNumberFormat="1" applyFont="1" applyFill="1" applyBorder="1" applyAlignment="1" applyProtection="1">
      <alignment horizontal="left" vertical="center" wrapText="1"/>
      <protection locked="0"/>
    </xf>
    <xf numFmtId="168" fontId="36" fillId="24" borderId="33" xfId="0" applyNumberFormat="1" applyFont="1" applyFill="1" applyBorder="1" applyAlignment="1" applyProtection="1">
      <alignment horizontal="left" vertical="center" wrapText="1"/>
      <protection locked="0"/>
    </xf>
    <xf numFmtId="0" fontId="46" fillId="21" borderId="34" xfId="0" applyFont="1" applyFill="1" applyBorder="1" applyAlignment="1">
      <alignment horizontal="left" vertical="top" wrapText="1"/>
    </xf>
    <xf numFmtId="0" fontId="32" fillId="21" borderId="59" xfId="0" applyFont="1" applyFill="1" applyBorder="1" applyAlignment="1">
      <alignment horizontal="right" vertical="center"/>
    </xf>
    <xf numFmtId="0" fontId="32" fillId="21" borderId="60" xfId="0" applyFont="1" applyFill="1" applyBorder="1" applyAlignment="1">
      <alignment horizontal="right" vertical="center"/>
    </xf>
    <xf numFmtId="0" fontId="32" fillId="21" borderId="61" xfId="0" applyFont="1" applyFill="1" applyBorder="1" applyAlignment="1">
      <alignment horizontal="right" vertical="center"/>
    </xf>
    <xf numFmtId="164" fontId="35" fillId="20" borderId="62" xfId="0" applyNumberFormat="1" applyFont="1" applyFill="1" applyBorder="1" applyAlignment="1">
      <alignment horizontal="center" vertical="center" wrapText="1"/>
    </xf>
    <xf numFmtId="164" fontId="35" fillId="20" borderId="60" xfId="0" applyNumberFormat="1" applyFont="1" applyFill="1" applyBorder="1" applyAlignment="1">
      <alignment horizontal="center" vertical="center" wrapText="1"/>
    </xf>
    <xf numFmtId="164" fontId="35" fillId="20" borderId="61" xfId="0" applyNumberFormat="1" applyFont="1" applyFill="1" applyBorder="1" applyAlignment="1">
      <alignment horizontal="center" vertical="center" wrapText="1"/>
    </xf>
    <xf numFmtId="3" fontId="35" fillId="20" borderId="62" xfId="0" applyNumberFormat="1" applyFont="1" applyFill="1" applyBorder="1" applyAlignment="1">
      <alignment horizontal="center" vertical="center" wrapText="1"/>
    </xf>
    <xf numFmtId="3" fontId="35" fillId="20" borderId="60" xfId="0" applyNumberFormat="1" applyFont="1" applyFill="1" applyBorder="1" applyAlignment="1">
      <alignment horizontal="center" vertical="center" wrapText="1"/>
    </xf>
    <xf numFmtId="3" fontId="35" fillId="20" borderId="61" xfId="0" applyNumberFormat="1" applyFont="1" applyFill="1" applyBorder="1" applyAlignment="1">
      <alignment horizontal="center" vertical="center" wrapText="1"/>
    </xf>
    <xf numFmtId="164" fontId="35" fillId="20" borderId="62" xfId="0" applyNumberFormat="1" applyFont="1" applyFill="1" applyBorder="1" applyAlignment="1">
      <alignment horizontal="center" vertical="center"/>
    </xf>
    <xf numFmtId="164" fontId="35" fillId="20" borderId="60" xfId="0" applyNumberFormat="1" applyFont="1" applyFill="1" applyBorder="1" applyAlignment="1">
      <alignment horizontal="center" vertical="center"/>
    </xf>
    <xf numFmtId="164" fontId="35" fillId="20" borderId="63" xfId="0" applyNumberFormat="1" applyFont="1" applyFill="1" applyBorder="1" applyAlignment="1">
      <alignment horizontal="center" vertical="center"/>
    </xf>
    <xf numFmtId="3" fontId="35" fillId="20" borderId="64" xfId="0" applyNumberFormat="1" applyFont="1" applyFill="1" applyBorder="1" applyAlignment="1">
      <alignment horizontal="center" vertical="center"/>
    </xf>
    <xf numFmtId="3" fontId="35" fillId="20" borderId="60" xfId="0" applyNumberFormat="1" applyFont="1" applyFill="1" applyBorder="1" applyAlignment="1">
      <alignment horizontal="center" vertical="center"/>
    </xf>
    <xf numFmtId="3" fontId="35" fillId="20" borderId="63" xfId="0" applyNumberFormat="1" applyFont="1" applyFill="1" applyBorder="1" applyAlignment="1">
      <alignment horizontal="center" vertical="center"/>
    </xf>
    <xf numFmtId="3" fontId="35" fillId="20" borderId="65" xfId="0" applyNumberFormat="1" applyFont="1" applyFill="1" applyBorder="1" applyAlignment="1">
      <alignment horizontal="center" vertical="center"/>
    </xf>
    <xf numFmtId="0" fontId="44" fillId="27" borderId="67" xfId="0" applyNumberFormat="1" applyFont="1" applyFill="1" applyBorder="1" applyAlignment="1">
      <alignment horizontal="center" vertical="center" wrapText="1"/>
    </xf>
    <xf numFmtId="0" fontId="44" fillId="27" borderId="72" xfId="0" applyNumberFormat="1" applyFont="1" applyFill="1" applyBorder="1" applyAlignment="1">
      <alignment horizontal="center" vertical="center" wrapText="1"/>
    </xf>
    <xf numFmtId="0" fontId="44" fillId="27" borderId="66" xfId="0" applyNumberFormat="1" applyFont="1" applyFill="1" applyBorder="1" applyAlignment="1">
      <alignment horizontal="center" vertical="center" wrapText="1"/>
    </xf>
    <xf numFmtId="0" fontId="44" fillId="29" borderId="67" xfId="0" applyNumberFormat="1" applyFont="1" applyFill="1" applyBorder="1" applyAlignment="1">
      <alignment horizontal="center" vertical="center" wrapText="1"/>
    </xf>
    <xf numFmtId="0" fontId="44" fillId="29" borderId="72" xfId="0" applyNumberFormat="1" applyFont="1" applyFill="1" applyBorder="1" applyAlignment="1">
      <alignment horizontal="center" vertical="center" wrapText="1"/>
    </xf>
    <xf numFmtId="0" fontId="44" fillId="29" borderId="66" xfId="0" applyNumberFormat="1" applyFont="1" applyFill="1" applyBorder="1" applyAlignment="1">
      <alignment horizontal="center" vertical="center" wrapText="1"/>
    </xf>
    <xf numFmtId="3" fontId="44" fillId="29" borderId="73" xfId="0" applyNumberFormat="1" applyFont="1" applyFill="1" applyBorder="1" applyAlignment="1">
      <alignment horizontal="center" vertical="center" wrapText="1"/>
    </xf>
    <xf numFmtId="0" fontId="44" fillId="27" borderId="77" xfId="0" applyNumberFormat="1" applyFont="1" applyFill="1" applyBorder="1" applyAlignment="1">
      <alignment horizontal="center" vertical="center" wrapText="1"/>
    </xf>
    <xf numFmtId="0" fontId="44" fillId="27" borderId="68" xfId="0" applyNumberFormat="1" applyFont="1" applyFill="1" applyBorder="1" applyAlignment="1">
      <alignment horizontal="center" vertical="center" wrapText="1"/>
    </xf>
    <xf numFmtId="0" fontId="44" fillId="27" borderId="78" xfId="0" applyNumberFormat="1" applyFont="1" applyFill="1" applyBorder="1" applyAlignment="1">
      <alignment horizontal="center" vertical="center" wrapText="1"/>
    </xf>
  </cellXfs>
  <cellStyles count="558">
    <cellStyle name="20% - Accent1 2 2" xfId="2"/>
    <cellStyle name="20% - Accent1 2 2 2" xfId="3"/>
    <cellStyle name="20% - Accent1 3 2" xfId="4"/>
    <cellStyle name="20% - Accent1 3 2 2" xfId="5"/>
    <cellStyle name="20% - Accent1 4 2" xfId="6"/>
    <cellStyle name="20% - Accent1 4 2 2" xfId="7"/>
    <cellStyle name="20% - Accent1 5 2" xfId="8"/>
    <cellStyle name="20% - Accent1 5 2 2" xfId="9"/>
    <cellStyle name="20% - Accent1 6 2" xfId="10"/>
    <cellStyle name="20% - Accent1 6 2 2" xfId="11"/>
    <cellStyle name="20% - Accent1 7 2" xfId="12"/>
    <cellStyle name="20% - Accent1 7 2 2" xfId="13"/>
    <cellStyle name="20% - Accent1 8 2" xfId="14"/>
    <cellStyle name="20% - Accent1 8 2 2" xfId="15"/>
    <cellStyle name="20% - Accent2 2 2" xfId="16"/>
    <cellStyle name="20% - Accent2 2 2 2" xfId="17"/>
    <cellStyle name="20% - Accent2 3 2" xfId="18"/>
    <cellStyle name="20% - Accent2 3 2 2" xfId="19"/>
    <cellStyle name="20% - Accent2 4 2" xfId="20"/>
    <cellStyle name="20% - Accent2 4 2 2" xfId="21"/>
    <cellStyle name="20% - Accent2 5 2" xfId="22"/>
    <cellStyle name="20% - Accent2 5 2 2" xfId="23"/>
    <cellStyle name="20% - Accent2 6 2" xfId="24"/>
    <cellStyle name="20% - Accent2 6 2 2" xfId="25"/>
    <cellStyle name="20% - Accent2 7 2" xfId="26"/>
    <cellStyle name="20% - Accent2 7 2 2" xfId="27"/>
    <cellStyle name="20% - Accent2 8 2" xfId="28"/>
    <cellStyle name="20% - Accent2 8 2 2" xfId="29"/>
    <cellStyle name="20% - Accent3 2 2" xfId="30"/>
    <cellStyle name="20% - Accent3 2 2 2" xfId="31"/>
    <cellStyle name="20% - Accent3 3 2" xfId="32"/>
    <cellStyle name="20% - Accent3 3 2 2" xfId="33"/>
    <cellStyle name="20% - Accent3 4 2" xfId="34"/>
    <cellStyle name="20% - Accent3 4 2 2" xfId="35"/>
    <cellStyle name="20% - Accent3 5 2" xfId="36"/>
    <cellStyle name="20% - Accent3 5 2 2" xfId="37"/>
    <cellStyle name="20% - Accent3 6 2" xfId="38"/>
    <cellStyle name="20% - Accent3 6 2 2" xfId="39"/>
    <cellStyle name="20% - Accent3 7 2" xfId="40"/>
    <cellStyle name="20% - Accent3 7 2 2" xfId="41"/>
    <cellStyle name="20% - Accent3 8 2" xfId="42"/>
    <cellStyle name="20% - Accent3 8 2 2" xfId="43"/>
    <cellStyle name="20% - Accent4 2 2" xfId="44"/>
    <cellStyle name="20% - Accent4 2 2 2" xfId="45"/>
    <cellStyle name="20% - Accent4 3 2" xfId="46"/>
    <cellStyle name="20% - Accent4 3 2 2" xfId="47"/>
    <cellStyle name="20% - Accent4 4 2" xfId="48"/>
    <cellStyle name="20% - Accent4 4 2 2" xfId="49"/>
    <cellStyle name="20% - Accent4 5 2" xfId="50"/>
    <cellStyle name="20% - Accent4 5 2 2" xfId="51"/>
    <cellStyle name="20% - Accent4 6 2" xfId="52"/>
    <cellStyle name="20% - Accent4 6 2 2" xfId="53"/>
    <cellStyle name="20% - Accent4 7 2" xfId="54"/>
    <cellStyle name="20% - Accent4 7 2 2" xfId="55"/>
    <cellStyle name="20% - Accent4 8 2" xfId="56"/>
    <cellStyle name="20% - Accent4 8 2 2" xfId="57"/>
    <cellStyle name="20% - Accent5 2 2" xfId="58"/>
    <cellStyle name="20% - Accent5 2 2 2" xfId="59"/>
    <cellStyle name="20% - Accent5 3 2" xfId="60"/>
    <cellStyle name="20% - Accent5 3 2 2" xfId="61"/>
    <cellStyle name="20% - Accent5 4 2" xfId="62"/>
    <cellStyle name="20% - Accent5 4 2 2" xfId="63"/>
    <cellStyle name="20% - Accent5 5 2" xfId="64"/>
    <cellStyle name="20% - Accent5 5 2 2" xfId="65"/>
    <cellStyle name="20% - Accent5 6 2" xfId="66"/>
    <cellStyle name="20% - Accent5 6 2 2" xfId="67"/>
    <cellStyle name="20% - Accent5 7 2" xfId="68"/>
    <cellStyle name="20% - Accent5 7 2 2" xfId="69"/>
    <cellStyle name="20% - Accent5 8 2" xfId="70"/>
    <cellStyle name="20% - Accent5 8 2 2" xfId="71"/>
    <cellStyle name="20% - Accent6 2 2" xfId="72"/>
    <cellStyle name="20% - Accent6 2 2 2" xfId="73"/>
    <cellStyle name="20% - Accent6 3 2" xfId="74"/>
    <cellStyle name="20% - Accent6 3 2 2" xfId="75"/>
    <cellStyle name="20% - Accent6 4 2" xfId="76"/>
    <cellStyle name="20% - Accent6 4 2 2" xfId="77"/>
    <cellStyle name="20% - Accent6 5 2" xfId="78"/>
    <cellStyle name="20% - Accent6 5 2 2" xfId="79"/>
    <cellStyle name="20% - Accent6 6 2" xfId="80"/>
    <cellStyle name="20% - Accent6 6 2 2" xfId="81"/>
    <cellStyle name="20% - Accent6 7 2" xfId="82"/>
    <cellStyle name="20% - Accent6 7 2 2" xfId="83"/>
    <cellStyle name="20% - Accent6 8 2" xfId="84"/>
    <cellStyle name="20% - Accent6 8 2 2" xfId="85"/>
    <cellStyle name="40% - Accent1 2 2" xfId="86"/>
    <cellStyle name="40% - Accent1 2 2 2" xfId="87"/>
    <cellStyle name="40% - Accent1 3 2" xfId="88"/>
    <cellStyle name="40% - Accent1 3 2 2" xfId="89"/>
    <cellStyle name="40% - Accent1 4 2" xfId="90"/>
    <cellStyle name="40% - Accent1 4 2 2" xfId="91"/>
    <cellStyle name="40% - Accent1 5 2" xfId="92"/>
    <cellStyle name="40% - Accent1 5 2 2" xfId="93"/>
    <cellStyle name="40% - Accent1 6 2" xfId="94"/>
    <cellStyle name="40% - Accent1 6 2 2" xfId="95"/>
    <cellStyle name="40% - Accent1 7 2" xfId="96"/>
    <cellStyle name="40% - Accent1 7 2 2" xfId="97"/>
    <cellStyle name="40% - Accent1 8 2" xfId="98"/>
    <cellStyle name="40% - Accent1 8 2 2" xfId="99"/>
    <cellStyle name="40% - Accent2 2 2" xfId="100"/>
    <cellStyle name="40% - Accent2 2 2 2" xfId="101"/>
    <cellStyle name="40% - Accent2 3 2" xfId="102"/>
    <cellStyle name="40% - Accent2 3 2 2" xfId="103"/>
    <cellStyle name="40% - Accent2 4 2" xfId="104"/>
    <cellStyle name="40% - Accent2 4 2 2" xfId="105"/>
    <cellStyle name="40% - Accent2 5 2" xfId="106"/>
    <cellStyle name="40% - Accent2 5 2 2" xfId="107"/>
    <cellStyle name="40% - Accent2 6 2" xfId="108"/>
    <cellStyle name="40% - Accent2 6 2 2" xfId="109"/>
    <cellStyle name="40% - Accent2 7 2" xfId="110"/>
    <cellStyle name="40% - Accent2 7 2 2" xfId="111"/>
    <cellStyle name="40% - Accent2 8 2" xfId="112"/>
    <cellStyle name="40% - Accent2 8 2 2" xfId="113"/>
    <cellStyle name="40% - Accent3 2 2" xfId="114"/>
    <cellStyle name="40% - Accent3 2 2 2" xfId="115"/>
    <cellStyle name="40% - Accent3 3 2" xfId="116"/>
    <cellStyle name="40% - Accent3 3 2 2" xfId="117"/>
    <cellStyle name="40% - Accent3 4 2" xfId="118"/>
    <cellStyle name="40% - Accent3 4 2 2" xfId="119"/>
    <cellStyle name="40% - Accent3 5 2" xfId="120"/>
    <cellStyle name="40% - Accent3 5 2 2" xfId="121"/>
    <cellStyle name="40% - Accent3 6 2" xfId="122"/>
    <cellStyle name="40% - Accent3 6 2 2" xfId="123"/>
    <cellStyle name="40% - Accent3 7 2" xfId="124"/>
    <cellStyle name="40% - Accent3 7 2 2" xfId="125"/>
    <cellStyle name="40% - Accent3 8 2" xfId="126"/>
    <cellStyle name="40% - Accent3 8 2 2" xfId="127"/>
    <cellStyle name="40% - Accent4 2 2" xfId="128"/>
    <cellStyle name="40% - Accent4 2 2 2" xfId="129"/>
    <cellStyle name="40% - Accent4 3 2" xfId="130"/>
    <cellStyle name="40% - Accent4 3 2 2" xfId="131"/>
    <cellStyle name="40% - Accent4 4 2" xfId="132"/>
    <cellStyle name="40% - Accent4 4 2 2" xfId="133"/>
    <cellStyle name="40% - Accent4 5 2" xfId="134"/>
    <cellStyle name="40% - Accent4 5 2 2" xfId="135"/>
    <cellStyle name="40% - Accent4 6 2" xfId="136"/>
    <cellStyle name="40% - Accent4 6 2 2" xfId="137"/>
    <cellStyle name="40% - Accent4 7 2" xfId="138"/>
    <cellStyle name="40% - Accent4 7 2 2" xfId="139"/>
    <cellStyle name="40% - Accent4 8 2" xfId="140"/>
    <cellStyle name="40% - Accent4 8 2 2" xfId="141"/>
    <cellStyle name="40% - Accent5 2 2" xfId="142"/>
    <cellStyle name="40% - Accent5 2 2 2" xfId="143"/>
    <cellStyle name="40% - Accent5 3 2" xfId="144"/>
    <cellStyle name="40% - Accent5 3 2 2" xfId="145"/>
    <cellStyle name="40% - Accent5 4 2" xfId="146"/>
    <cellStyle name="40% - Accent5 4 2 2" xfId="147"/>
    <cellStyle name="40% - Accent5 5 2" xfId="148"/>
    <cellStyle name="40% - Accent5 5 2 2" xfId="149"/>
    <cellStyle name="40% - Accent5 6 2" xfId="150"/>
    <cellStyle name="40% - Accent5 6 2 2" xfId="151"/>
    <cellStyle name="40% - Accent5 7 2" xfId="152"/>
    <cellStyle name="40% - Accent5 7 2 2" xfId="153"/>
    <cellStyle name="40% - Accent5 8 2" xfId="154"/>
    <cellStyle name="40% - Accent5 8 2 2" xfId="155"/>
    <cellStyle name="40% - Accent6 2 2" xfId="156"/>
    <cellStyle name="40% - Accent6 2 2 2" xfId="157"/>
    <cellStyle name="40% - Accent6 3 2" xfId="158"/>
    <cellStyle name="40% - Accent6 3 2 2" xfId="159"/>
    <cellStyle name="40% - Accent6 4 2" xfId="160"/>
    <cellStyle name="40% - Accent6 4 2 2" xfId="161"/>
    <cellStyle name="40% - Accent6 5 2" xfId="162"/>
    <cellStyle name="40% - Accent6 5 2 2" xfId="163"/>
    <cellStyle name="40% - Accent6 6 2" xfId="164"/>
    <cellStyle name="40% - Accent6 6 2 2" xfId="165"/>
    <cellStyle name="40% - Accent6 7 2" xfId="166"/>
    <cellStyle name="40% - Accent6 7 2 2" xfId="167"/>
    <cellStyle name="40% - Accent6 8 2" xfId="168"/>
    <cellStyle name="40% - Accent6 8 2 2" xfId="169"/>
    <cellStyle name="60% - Accent1 2 2" xfId="170"/>
    <cellStyle name="60% - Accent1 3 2" xfId="171"/>
    <cellStyle name="60% - Accent1 4 2" xfId="172"/>
    <cellStyle name="60% - Accent1 5 2" xfId="173"/>
    <cellStyle name="60% - Accent1 6 2" xfId="174"/>
    <cellStyle name="60% - Accent1 7 2" xfId="175"/>
    <cellStyle name="60% - Accent1 8 2" xfId="176"/>
    <cellStyle name="60% - Accent2 2 2" xfId="177"/>
    <cellStyle name="60% - Accent2 3 2" xfId="178"/>
    <cellStyle name="60% - Accent2 4 2" xfId="179"/>
    <cellStyle name="60% - Accent2 5 2" xfId="180"/>
    <cellStyle name="60% - Accent2 6 2" xfId="181"/>
    <cellStyle name="60% - Accent2 7 2" xfId="182"/>
    <cellStyle name="60% - Accent2 8 2" xfId="183"/>
    <cellStyle name="60% - Accent3 2 2" xfId="184"/>
    <cellStyle name="60% - Accent3 3 2" xfId="185"/>
    <cellStyle name="60% - Accent3 4 2" xfId="186"/>
    <cellStyle name="60% - Accent3 5 2" xfId="187"/>
    <cellStyle name="60% - Accent3 6 2" xfId="188"/>
    <cellStyle name="60% - Accent3 7 2" xfId="189"/>
    <cellStyle name="60% - Accent3 8 2" xfId="190"/>
    <cellStyle name="60% - Accent4 2 2" xfId="191"/>
    <cellStyle name="60% - Accent4 3 2" xfId="192"/>
    <cellStyle name="60% - Accent4 4 2" xfId="193"/>
    <cellStyle name="60% - Accent4 5 2" xfId="194"/>
    <cellStyle name="60% - Accent4 6 2" xfId="195"/>
    <cellStyle name="60% - Accent4 7 2" xfId="196"/>
    <cellStyle name="60% - Accent4 8 2" xfId="197"/>
    <cellStyle name="60% - Accent5 2 2" xfId="198"/>
    <cellStyle name="60% - Accent5 3 2" xfId="199"/>
    <cellStyle name="60% - Accent5 4 2" xfId="200"/>
    <cellStyle name="60% - Accent5 5 2" xfId="201"/>
    <cellStyle name="60% - Accent5 6 2" xfId="202"/>
    <cellStyle name="60% - Accent5 7 2" xfId="203"/>
    <cellStyle name="60% - Accent5 8 2" xfId="204"/>
    <cellStyle name="60% - Accent6 2 2" xfId="205"/>
    <cellStyle name="60% - Accent6 3 2" xfId="206"/>
    <cellStyle name="60% - Accent6 4 2" xfId="207"/>
    <cellStyle name="60% - Accent6 5 2" xfId="208"/>
    <cellStyle name="60% - Accent6 6 2" xfId="209"/>
    <cellStyle name="60% - Accent6 7 2" xfId="210"/>
    <cellStyle name="60% - Accent6 8 2" xfId="211"/>
    <cellStyle name="Accent1 2 2" xfId="212"/>
    <cellStyle name="Accent1 3 2" xfId="213"/>
    <cellStyle name="Accent1 4 2" xfId="214"/>
    <cellStyle name="Accent1 5 2" xfId="215"/>
    <cellStyle name="Accent1 6 2" xfId="216"/>
    <cellStyle name="Accent1 7 2" xfId="217"/>
    <cellStyle name="Accent1 8 2" xfId="218"/>
    <cellStyle name="Accent2 2 2" xfId="219"/>
    <cellStyle name="Accent2 3 2" xfId="220"/>
    <cellStyle name="Accent2 4 2" xfId="221"/>
    <cellStyle name="Accent2 5 2" xfId="222"/>
    <cellStyle name="Accent2 6 2" xfId="223"/>
    <cellStyle name="Accent2 7 2" xfId="224"/>
    <cellStyle name="Accent2 8 2" xfId="225"/>
    <cellStyle name="Accent3 2 2" xfId="226"/>
    <cellStyle name="Accent3 3 2" xfId="227"/>
    <cellStyle name="Accent3 4 2" xfId="228"/>
    <cellStyle name="Accent3 5 2" xfId="229"/>
    <cellStyle name="Accent3 6 2" xfId="230"/>
    <cellStyle name="Accent3 7 2" xfId="231"/>
    <cellStyle name="Accent3 8 2" xfId="232"/>
    <cellStyle name="Accent4 2 2" xfId="233"/>
    <cellStyle name="Accent4 3 2" xfId="234"/>
    <cellStyle name="Accent4 4 2" xfId="235"/>
    <cellStyle name="Accent4 5 2" xfId="236"/>
    <cellStyle name="Accent4 6 2" xfId="237"/>
    <cellStyle name="Accent4 7 2" xfId="238"/>
    <cellStyle name="Accent4 8 2" xfId="239"/>
    <cellStyle name="Accent5 2 2" xfId="240"/>
    <cellStyle name="Accent5 3 2" xfId="241"/>
    <cellStyle name="Accent5 4 2" xfId="242"/>
    <cellStyle name="Accent5 5 2" xfId="243"/>
    <cellStyle name="Accent5 6 2" xfId="244"/>
    <cellStyle name="Accent5 7 2" xfId="245"/>
    <cellStyle name="Accent5 8 2" xfId="246"/>
    <cellStyle name="Accent6 2 2" xfId="247"/>
    <cellStyle name="Accent6 3 2" xfId="248"/>
    <cellStyle name="Accent6 4 2" xfId="249"/>
    <cellStyle name="Accent6 5 2" xfId="250"/>
    <cellStyle name="Accent6 6 2" xfId="251"/>
    <cellStyle name="Accent6 7 2" xfId="252"/>
    <cellStyle name="Accent6 8 2" xfId="253"/>
    <cellStyle name="Bad 2 2" xfId="254"/>
    <cellStyle name="Bad 3 2" xfId="255"/>
    <cellStyle name="Bad 4 2" xfId="256"/>
    <cellStyle name="Bad 5 2" xfId="257"/>
    <cellStyle name="Bad 6 2" xfId="258"/>
    <cellStyle name="Bad 7 2" xfId="259"/>
    <cellStyle name="Bad 8 2" xfId="260"/>
    <cellStyle name="Calculation 2 2" xfId="261"/>
    <cellStyle name="Calculation 3 2" xfId="262"/>
    <cellStyle name="Calculation 4 2" xfId="263"/>
    <cellStyle name="Calculation 5 2" xfId="264"/>
    <cellStyle name="Calculation 6 2" xfId="265"/>
    <cellStyle name="Calculation 7 2" xfId="266"/>
    <cellStyle name="Calculation 8 2" xfId="267"/>
    <cellStyle name="Check Cell 2 2" xfId="268"/>
    <cellStyle name="Check Cell 3 2" xfId="269"/>
    <cellStyle name="Check Cell 4 2" xfId="270"/>
    <cellStyle name="Check Cell 5 2" xfId="271"/>
    <cellStyle name="Check Cell 6 2" xfId="272"/>
    <cellStyle name="Check Cell 7 2" xfId="273"/>
    <cellStyle name="Check Cell 8 2" xfId="274"/>
    <cellStyle name="Comma 2" xfId="276"/>
    <cellStyle name="Comma 2 10" xfId="277"/>
    <cellStyle name="Comma 2 2" xfId="278"/>
    <cellStyle name="Comma 2 2 2" xfId="279"/>
    <cellStyle name="Comma 2 2 2 2" xfId="280"/>
    <cellStyle name="Comma 2 2 3" xfId="281"/>
    <cellStyle name="Comma 2 3" xfId="282"/>
    <cellStyle name="Comma 2 3 2" xfId="283"/>
    <cellStyle name="Comma 2 3 2 2" xfId="284"/>
    <cellStyle name="Comma 2 3 3" xfId="285"/>
    <cellStyle name="Comma 2 4" xfId="286"/>
    <cellStyle name="Comma 2 4 2" xfId="287"/>
    <cellStyle name="Comma 2 4 2 2" xfId="288"/>
    <cellStyle name="Comma 2 4 3" xfId="289"/>
    <cellStyle name="Comma 2 5" xfId="290"/>
    <cellStyle name="Comma 2 5 2" xfId="291"/>
    <cellStyle name="Comma 2 5 2 2" xfId="292"/>
    <cellStyle name="Comma 2 5 3" xfId="293"/>
    <cellStyle name="Comma 2 6" xfId="294"/>
    <cellStyle name="Comma 2 6 2" xfId="295"/>
    <cellStyle name="Comma 2 6 2 2" xfId="296"/>
    <cellStyle name="Comma 2 6 3" xfId="297"/>
    <cellStyle name="Comma 2 7" xfId="298"/>
    <cellStyle name="Comma 2 7 2" xfId="299"/>
    <cellStyle name="Comma 2 7 2 2" xfId="300"/>
    <cellStyle name="Comma 2 7 3" xfId="301"/>
    <cellStyle name="Comma 2 8" xfId="302"/>
    <cellStyle name="Comma 2 8 2" xfId="303"/>
    <cellStyle name="Comma 2 8 2 2" xfId="304"/>
    <cellStyle name="Comma 2 8 3" xfId="305"/>
    <cellStyle name="Comma 2 9" xfId="306"/>
    <cellStyle name="Comma 2 9 2" xfId="307"/>
    <cellStyle name="Comma 3" xfId="308"/>
    <cellStyle name="Comma 3 2" xfId="309"/>
    <cellStyle name="Comma 3 2 2" xfId="310"/>
    <cellStyle name="Comma 3 3" xfId="311"/>
    <cellStyle name="Comma 3 3 2" xfId="312"/>
    <cellStyle name="Comma 3 4" xfId="313"/>
    <cellStyle name="Comma 4" xfId="314"/>
    <cellStyle name="Comma 4 2" xfId="315"/>
    <cellStyle name="Comma 5" xfId="316"/>
    <cellStyle name="Comma 5 2" xfId="317"/>
    <cellStyle name="Comma 6" xfId="318"/>
    <cellStyle name="Comma 6 2" xfId="319"/>
    <cellStyle name="Comma 7" xfId="275"/>
    <cellStyle name="Currency 11" xfId="321"/>
    <cellStyle name="Currency 11 2" xfId="322"/>
    <cellStyle name="Currency 11 2 2" xfId="323"/>
    <cellStyle name="Currency 11 2 2 2" xfId="324"/>
    <cellStyle name="Currency 11 2 3" xfId="325"/>
    <cellStyle name="Currency 11 3" xfId="326"/>
    <cellStyle name="Currency 11 3 2" xfId="327"/>
    <cellStyle name="Currency 11 4" xfId="328"/>
    <cellStyle name="Currency 12" xfId="329"/>
    <cellStyle name="Currency 12 2" xfId="330"/>
    <cellStyle name="Currency 12 2 2" xfId="331"/>
    <cellStyle name="Currency 12 3" xfId="332"/>
    <cellStyle name="Currency 13" xfId="333"/>
    <cellStyle name="Currency 13 2" xfId="334"/>
    <cellStyle name="Currency 2" xfId="320"/>
    <cellStyle name="Currency 2 2" xfId="335"/>
    <cellStyle name="Currency 2 2 2" xfId="336"/>
    <cellStyle name="Currency 2 3" xfId="337"/>
    <cellStyle name="Currency 2 3 2" xfId="338"/>
    <cellStyle name="Currency 2 4" xfId="339"/>
    <cellStyle name="Currency 2 4 2" xfId="340"/>
    <cellStyle name="Currency 2 5" xfId="341"/>
    <cellStyle name="Currency 2 5 2" xfId="342"/>
    <cellStyle name="Currency 2 6" xfId="343"/>
    <cellStyle name="Currency 2 6 2" xfId="344"/>
    <cellStyle name="Currency 2 7" xfId="345"/>
    <cellStyle name="Currency 2 7 2" xfId="346"/>
    <cellStyle name="Currency 2 8" xfId="347"/>
    <cellStyle name="Currency 2 8 2" xfId="348"/>
    <cellStyle name="Currency 3" xfId="349"/>
    <cellStyle name="Currency 3 2" xfId="350"/>
    <cellStyle name="Currency 3 2 2" xfId="351"/>
    <cellStyle name="Currency 3 3" xfId="352"/>
    <cellStyle name="Currency 4" xfId="353"/>
    <cellStyle name="Currency 4 2" xfId="354"/>
    <cellStyle name="Currency 5" xfId="355"/>
    <cellStyle name="Currency 5 2" xfId="356"/>
    <cellStyle name="Currency 6" xfId="357"/>
    <cellStyle name="Currency 6 2" xfId="358"/>
    <cellStyle name="Currency 7" xfId="359"/>
    <cellStyle name="Currency 7 2" xfId="360"/>
    <cellStyle name="Data Field" xfId="361"/>
    <cellStyle name="Data Field 2" xfId="362"/>
    <cellStyle name="Data Field 2 2" xfId="363"/>
    <cellStyle name="Data Field 3" xfId="364"/>
    <cellStyle name="Data Name" xfId="365"/>
    <cellStyle name="Data Name 2" xfId="366"/>
    <cellStyle name="Data Name 2 2" xfId="367"/>
    <cellStyle name="Data Name 3" xfId="368"/>
    <cellStyle name="Date/Time" xfId="369"/>
    <cellStyle name="Date/Time 2" xfId="370"/>
    <cellStyle name="Date/Time 3" xfId="371"/>
    <cellStyle name="Decimal" xfId="372"/>
    <cellStyle name="Decimal 2" xfId="373"/>
    <cellStyle name="Decimal 3" xfId="374"/>
    <cellStyle name="Explanatory Text 2 2" xfId="375"/>
    <cellStyle name="Explanatory Text 3 2" xfId="376"/>
    <cellStyle name="Explanatory Text 4 2" xfId="377"/>
    <cellStyle name="Explanatory Text 5 2" xfId="378"/>
    <cellStyle name="Explanatory Text 6 2" xfId="379"/>
    <cellStyle name="Explanatory Text 7 2" xfId="380"/>
    <cellStyle name="Explanatory Text 8 2" xfId="381"/>
    <cellStyle name="Good 2 2" xfId="382"/>
    <cellStyle name="Good 3 2" xfId="383"/>
    <cellStyle name="Good 4 2" xfId="384"/>
    <cellStyle name="Good 5 2" xfId="385"/>
    <cellStyle name="Good 6 2" xfId="386"/>
    <cellStyle name="Good 7 2" xfId="387"/>
    <cellStyle name="Good 8 2" xfId="388"/>
    <cellStyle name="Heading" xfId="389"/>
    <cellStyle name="Heading 1 2 2" xfId="390"/>
    <cellStyle name="Heading 1 3 2" xfId="391"/>
    <cellStyle name="Heading 1 4 2" xfId="392"/>
    <cellStyle name="Heading 1 5 2" xfId="393"/>
    <cellStyle name="Heading 1 6 2" xfId="394"/>
    <cellStyle name="Heading 1 7 2" xfId="395"/>
    <cellStyle name="Heading 1 8 2" xfId="396"/>
    <cellStyle name="Heading 2 2 2" xfId="397"/>
    <cellStyle name="Heading 2 3 2" xfId="398"/>
    <cellStyle name="Heading 2 4 2" xfId="399"/>
    <cellStyle name="Heading 2 5 2" xfId="400"/>
    <cellStyle name="Heading 2 6 2" xfId="401"/>
    <cellStyle name="Heading 2 7 2" xfId="402"/>
    <cellStyle name="Heading 2 8 2" xfId="403"/>
    <cellStyle name="Heading 3 2 2" xfId="404"/>
    <cellStyle name="Heading 3 3 2" xfId="405"/>
    <cellStyle name="Heading 3 4 2" xfId="406"/>
    <cellStyle name="Heading 3 5 2" xfId="407"/>
    <cellStyle name="Heading 3 6 2" xfId="408"/>
    <cellStyle name="Heading 3 7 2" xfId="409"/>
    <cellStyle name="Heading 3 8 2" xfId="410"/>
    <cellStyle name="Heading 4 2 2" xfId="411"/>
    <cellStyle name="Heading 4 3 2" xfId="412"/>
    <cellStyle name="Heading 4 4 2" xfId="413"/>
    <cellStyle name="Heading 4 5 2" xfId="414"/>
    <cellStyle name="Heading 4 6 2" xfId="415"/>
    <cellStyle name="Heading 4 7 2" xfId="416"/>
    <cellStyle name="Heading 4 8 2" xfId="417"/>
    <cellStyle name="Hyperlink 2" xfId="418"/>
    <cellStyle name="Hyperlink 2 2" xfId="419"/>
    <cellStyle name="Hyperlink 3" xfId="420"/>
    <cellStyle name="Hyperlink 3 2" xfId="421"/>
    <cellStyle name="Hyperlink 4" xfId="422"/>
    <cellStyle name="Hyperlink 5" xfId="423"/>
    <cellStyle name="Hyperlink 6" xfId="557"/>
    <cellStyle name="Input 2 2" xfId="424"/>
    <cellStyle name="Input 3 2" xfId="425"/>
    <cellStyle name="Input 4 2" xfId="426"/>
    <cellStyle name="Input 5 2" xfId="427"/>
    <cellStyle name="Input 6 2" xfId="428"/>
    <cellStyle name="Input 7 2" xfId="429"/>
    <cellStyle name="Input 8 2" xfId="430"/>
    <cellStyle name="Integer" xfId="431"/>
    <cellStyle name="Integer 2" xfId="432"/>
    <cellStyle name="Integer 3" xfId="433"/>
    <cellStyle name="Linked Cell 2 2" xfId="434"/>
    <cellStyle name="Linked Cell 3 2" xfId="435"/>
    <cellStyle name="Linked Cell 4 2" xfId="436"/>
    <cellStyle name="Linked Cell 5 2" xfId="437"/>
    <cellStyle name="Linked Cell 6 2" xfId="438"/>
    <cellStyle name="Linked Cell 7 2" xfId="439"/>
    <cellStyle name="Linked Cell 8 2" xfId="440"/>
    <cellStyle name="Neutral 2 2" xfId="441"/>
    <cellStyle name="Neutral 3 2" xfId="442"/>
    <cellStyle name="Neutral 4 2" xfId="443"/>
    <cellStyle name="Neutral 5 2" xfId="444"/>
    <cellStyle name="Neutral 6 2" xfId="445"/>
    <cellStyle name="Neutral 7 2" xfId="446"/>
    <cellStyle name="Neutral 8 2" xfId="447"/>
    <cellStyle name="no dec" xfId="448"/>
    <cellStyle name="Normal" xfId="0" builtinId="0"/>
    <cellStyle name="Normal 11" xfId="449"/>
    <cellStyle name="Normal 2" xfId="450"/>
    <cellStyle name="Normal 2 10" xfId="451"/>
    <cellStyle name="Normal 2 10 2" xfId="452"/>
    <cellStyle name="Normal 2 2" xfId="453"/>
    <cellStyle name="Normal 2 2 2" xfId="454"/>
    <cellStyle name="Normal 2 2 2 2" xfId="455"/>
    <cellStyle name="Normal 2 2 3" xfId="456"/>
    <cellStyle name="Normal 2 2 3 2" xfId="457"/>
    <cellStyle name="Normal 2 2 4" xfId="458"/>
    <cellStyle name="Normal 2 3" xfId="459"/>
    <cellStyle name="Normal 2 3 2" xfId="460"/>
    <cellStyle name="Normal 2 3 2 2" xfId="461"/>
    <cellStyle name="Normal 2 4" xfId="462"/>
    <cellStyle name="Normal 2 4 2" xfId="463"/>
    <cellStyle name="Normal 2 5" xfId="464"/>
    <cellStyle name="Normal 2 6" xfId="465"/>
    <cellStyle name="Normal 2 7" xfId="466"/>
    <cellStyle name="Normal 2 8" xfId="467"/>
    <cellStyle name="Normal 2 9" xfId="468"/>
    <cellStyle name="Normal 2 9 2" xfId="469"/>
    <cellStyle name="Normal 2 9 2 2" xfId="470"/>
    <cellStyle name="Normal 2 9 3" xfId="471"/>
    <cellStyle name="Normal 3" xfId="472"/>
    <cellStyle name="Normal 3 2" xfId="473"/>
    <cellStyle name="Normal 3 2 2" xfId="474"/>
    <cellStyle name="Normal 3 3" xfId="475"/>
    <cellStyle name="Normal 3 3 2" xfId="476"/>
    <cellStyle name="Normal 3 4" xfId="477"/>
    <cellStyle name="Normal 3 4 2" xfId="478"/>
    <cellStyle name="Normal 3 5" xfId="479"/>
    <cellStyle name="Normal 3 5 2" xfId="480"/>
    <cellStyle name="Normal 3 6" xfId="481"/>
    <cellStyle name="Normal 3 6 2" xfId="482"/>
    <cellStyle name="Normal 3 7" xfId="483"/>
    <cellStyle name="Normal 3 7 2" xfId="484"/>
    <cellStyle name="Normal 3 8" xfId="485"/>
    <cellStyle name="Normal 3 8 2" xfId="486"/>
    <cellStyle name="Normal 4" xfId="487"/>
    <cellStyle name="Normal 4 2" xfId="488"/>
    <cellStyle name="Normal 4 3" xfId="489"/>
    <cellStyle name="Normal 4 3 2" xfId="490"/>
    <cellStyle name="Normal 4 4" xfId="491"/>
    <cellStyle name="Normal 5" xfId="492"/>
    <cellStyle name="Normal 6" xfId="1"/>
    <cellStyle name="Normal 7" xfId="555"/>
    <cellStyle name="Note 2 2" xfId="493"/>
    <cellStyle name="Note 3 2" xfId="494"/>
    <cellStyle name="Note 4 2" xfId="495"/>
    <cellStyle name="Note 5 2" xfId="496"/>
    <cellStyle name="Note 6 2" xfId="497"/>
    <cellStyle name="Note 7 2" xfId="498"/>
    <cellStyle name="Note 8 2" xfId="499"/>
    <cellStyle name="Output 2 2" xfId="500"/>
    <cellStyle name="Output 3 2" xfId="501"/>
    <cellStyle name="Output 4 2" xfId="502"/>
    <cellStyle name="Output 5 2" xfId="503"/>
    <cellStyle name="Output 6 2" xfId="504"/>
    <cellStyle name="Output 7 2" xfId="505"/>
    <cellStyle name="Output 8 2" xfId="506"/>
    <cellStyle name="Percent 11" xfId="507"/>
    <cellStyle name="Percent 11 2" xfId="508"/>
    <cellStyle name="Percent 11 2 2" xfId="509"/>
    <cellStyle name="Percent 11 3" xfId="510"/>
    <cellStyle name="Percent 2" xfId="511"/>
    <cellStyle name="Percent 2 2" xfId="512"/>
    <cellStyle name="Percent 2 2 2" xfId="513"/>
    <cellStyle name="Percent 2 3" xfId="514"/>
    <cellStyle name="Percent 2 3 2" xfId="515"/>
    <cellStyle name="Percent 2 4" xfId="516"/>
    <cellStyle name="Percent 2 4 2" xfId="517"/>
    <cellStyle name="Percent 2 5" xfId="518"/>
    <cellStyle name="Percent 2 5 2" xfId="519"/>
    <cellStyle name="Percent 2 6" xfId="520"/>
    <cellStyle name="Percent 2 6 2" xfId="521"/>
    <cellStyle name="Percent 2 7" xfId="522"/>
    <cellStyle name="Percent 2 7 2" xfId="523"/>
    <cellStyle name="Percent 2 8" xfId="524"/>
    <cellStyle name="Percent 2 8 2" xfId="525"/>
    <cellStyle name="Percent 2 9" xfId="526"/>
    <cellStyle name="Percent 3" xfId="527"/>
    <cellStyle name="Percent 3 2" xfId="528"/>
    <cellStyle name="Percent 3 3" xfId="529"/>
    <cellStyle name="Percent 3 3 2" xfId="530"/>
    <cellStyle name="Percent 3 4" xfId="531"/>
    <cellStyle name="Percent 4" xfId="532"/>
    <cellStyle name="Percent 4 2" xfId="533"/>
    <cellStyle name="Percent 5" xfId="556"/>
    <cellStyle name="Title 2 2" xfId="534"/>
    <cellStyle name="Title 3 2" xfId="535"/>
    <cellStyle name="Title 4 2" xfId="536"/>
    <cellStyle name="Title 5 2" xfId="537"/>
    <cellStyle name="Title 6 2" xfId="538"/>
    <cellStyle name="Title 7 2" xfId="539"/>
    <cellStyle name="Title 8 2" xfId="540"/>
    <cellStyle name="Total 2 2" xfId="541"/>
    <cellStyle name="Total 3 2" xfId="542"/>
    <cellStyle name="Total 4 2" xfId="543"/>
    <cellStyle name="Total 5 2" xfId="544"/>
    <cellStyle name="Total 6 2" xfId="545"/>
    <cellStyle name="Total 7 2" xfId="546"/>
    <cellStyle name="Total 8 2" xfId="547"/>
    <cellStyle name="Warning Text 2 2" xfId="548"/>
    <cellStyle name="Warning Text 3 2" xfId="549"/>
    <cellStyle name="Warning Text 4 2" xfId="550"/>
    <cellStyle name="Warning Text 5 2" xfId="551"/>
    <cellStyle name="Warning Text 6 2" xfId="552"/>
    <cellStyle name="Warning Text 7 2" xfId="553"/>
    <cellStyle name="Warning Text 8 2" xfId="554"/>
  </cellStyles>
  <dxfs count="0"/>
  <tableStyles count="0" defaultTableStyle="TableStyleMedium2" defaultPivotStyle="PivotStyleLight16"/>
  <colors>
    <mruColors>
      <color rgb="FF4D4D4D"/>
      <color rgb="FF263746"/>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www.fcgov.com/utilities/residential/conserve/water-efficiency/water-efficient-sprinkler-systems/sprinkler-equipment-rebates/qualifying-sprinkler-equipm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123824</xdr:colOff>
      <xdr:row>5</xdr:row>
      <xdr:rowOff>1</xdr:rowOff>
    </xdr:to>
    <xdr:pic>
      <xdr:nvPicPr>
        <xdr:cNvPr id="9" name="Picture 1397"/>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78" r="7372"/>
        <a:stretch/>
      </xdr:blipFill>
      <xdr:spPr bwMode="auto">
        <a:xfrm>
          <a:off x="238125" y="209550"/>
          <a:ext cx="581024"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0</xdr:colOff>
      <xdr:row>79</xdr:row>
      <xdr:rowOff>0</xdr:rowOff>
    </xdr:from>
    <xdr:to>
      <xdr:col>48</xdr:col>
      <xdr:colOff>0</xdr:colOff>
      <xdr:row>127</xdr:row>
      <xdr:rowOff>20410</xdr:rowOff>
    </xdr:to>
    <xdr:sp macro="" textlink="">
      <xdr:nvSpPr>
        <xdr:cNvPr id="11" name="TextBox 10"/>
        <xdr:cNvSpPr txBox="1"/>
      </xdr:nvSpPr>
      <xdr:spPr>
        <a:xfrm>
          <a:off x="238125" y="10014857"/>
          <a:ext cx="6626679" cy="7109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8288" tIns="0" rIns="18288" bIns="0" rtlCol="0" anchor="t"/>
        <a:lstStyle/>
        <a:p>
          <a:r>
            <a:rPr lang="en-US" sz="800" b="1">
              <a:ln>
                <a:noFill/>
              </a:ln>
              <a:solidFill>
                <a:srgbClr val="4D4D4D"/>
              </a:solidFill>
              <a:latin typeface="+mn-lt"/>
            </a:rPr>
            <a:t>(01)</a:t>
          </a:r>
          <a:r>
            <a:rPr lang="en-US" sz="800">
              <a:ln>
                <a:noFill/>
              </a:ln>
              <a:solidFill>
                <a:srgbClr val="4D4D4D"/>
              </a:solidFill>
              <a:latin typeface="+mn-lt"/>
            </a:rPr>
            <a:t>  The undersigned (Participant) hereby certifies that this Project has been completed to his or her satisfaction, and that this application accurately portrays the Project as described in this application.  In particular, the equipment is operational; the application accurately describes the existing and new equipment; all equipment quantities are correct; and the attached invoices accurately reflect the project costs.</a:t>
          </a:r>
        </a:p>
        <a:p>
          <a:endParaRPr lang="en-US" sz="200" b="0">
            <a:ln>
              <a:noFill/>
            </a:ln>
            <a:solidFill>
              <a:srgbClr val="4D4D4D"/>
            </a:solidFill>
            <a:latin typeface="+mn-lt"/>
          </a:endParaRPr>
        </a:p>
        <a:p>
          <a:r>
            <a:rPr lang="en-US" sz="800" b="1">
              <a:ln>
                <a:noFill/>
              </a:ln>
              <a:solidFill>
                <a:srgbClr val="4D4D4D"/>
              </a:solidFill>
              <a:latin typeface="+mn-lt"/>
            </a:rPr>
            <a:t>(02)</a:t>
          </a:r>
          <a:r>
            <a:rPr lang="en-US" sz="800">
              <a:ln>
                <a:noFill/>
              </a:ln>
              <a:solidFill>
                <a:srgbClr val="4D4D4D"/>
              </a:solidFill>
              <a:latin typeface="+mn-lt"/>
            </a:rPr>
            <a:t>  Upon Platte River’s request and reasonable notice, Platte River representatives will be given access to the project site so they may verify equipment installation, characteristics, quantities, and performance. </a:t>
          </a:r>
        </a:p>
        <a:p>
          <a:endParaRPr lang="en-US" sz="200">
            <a:ln>
              <a:noFill/>
            </a:ln>
            <a:solidFill>
              <a:srgbClr val="4D4D4D"/>
            </a:solidFill>
            <a:latin typeface="+mn-lt"/>
          </a:endParaRPr>
        </a:p>
        <a:p>
          <a:r>
            <a:rPr lang="en-US" sz="800" b="1">
              <a:ln>
                <a:noFill/>
              </a:ln>
              <a:solidFill>
                <a:srgbClr val="4D4D4D"/>
              </a:solidFill>
              <a:latin typeface="+mn-lt"/>
            </a:rPr>
            <a:t>(03)</a:t>
          </a:r>
          <a:r>
            <a:rPr lang="en-US" sz="800">
              <a:ln>
                <a:noFill/>
              </a:ln>
              <a:solidFill>
                <a:srgbClr val="4D4D4D"/>
              </a:solidFill>
              <a:latin typeface="+mn-lt"/>
            </a:rPr>
            <a:t>  Participant shall reimburse Platte River a pro-rated portion of the incentive should Platte River find, in its sole discretion, that the project has been altered in such a way that its water savings are reduced.  Pro-rating shall be done based on the reduction in water savings and the incentive rates originally used to determine the incentive.  This reimbursement obligation shall remain in effect for two years following the date of this Request for Payment. If the Contractor</a:t>
          </a:r>
          <a:r>
            <a:rPr lang="en-US" sz="800" baseline="0">
              <a:ln>
                <a:noFill/>
              </a:ln>
              <a:solidFill>
                <a:srgbClr val="4D4D4D"/>
              </a:solidFill>
              <a:latin typeface="+mn-lt"/>
            </a:rPr>
            <a:t> </a:t>
          </a:r>
          <a:r>
            <a:rPr lang="en-US" sz="800">
              <a:ln>
                <a:noFill/>
              </a:ln>
              <a:solidFill>
                <a:srgbClr val="4D4D4D"/>
              </a:solidFill>
              <a:latin typeface="+mn-lt"/>
            </a:rPr>
            <a:t>feels that the Project scope needs to be changed in order to maintain adequate system performance, such changes should be made and included in an updated application before submitting this Request for Payment.</a:t>
          </a:r>
        </a:p>
        <a:p>
          <a:endParaRPr lang="en-US" sz="200">
            <a:ln>
              <a:noFill/>
            </a:ln>
            <a:solidFill>
              <a:srgbClr val="4D4D4D"/>
            </a:solidFill>
            <a:latin typeface="+mn-lt"/>
          </a:endParaRPr>
        </a:p>
        <a:p>
          <a:r>
            <a:rPr lang="en-US" sz="800" b="1">
              <a:ln>
                <a:noFill/>
              </a:ln>
              <a:solidFill>
                <a:srgbClr val="4D4D4D"/>
              </a:solidFill>
              <a:latin typeface="+mn-lt"/>
            </a:rPr>
            <a:t>(04)</a:t>
          </a:r>
          <a:r>
            <a:rPr lang="en-US" sz="800">
              <a:ln>
                <a:noFill/>
              </a:ln>
              <a:solidFill>
                <a:srgbClr val="4D4D4D"/>
              </a:solidFill>
              <a:latin typeface="+mn-lt"/>
            </a:rPr>
            <a:t>  Platte River and its Owner Municipalities reserve the right to claim and own any environmental attribute credits (“Credits”) resulting from the Service Providers’ projects receiving a benefit or cash incentive from Platte River and/or its Owner Municipalities. Credits include any credits, credit certificates, efficiency credits, white tags, carbon or greenhouse gas credits, offsets, or allowances, and environmental air quality credits, offsets, allowances. Credits do not include any and all state tax credits, Investment Tax Credits, and any other tax credits or tax benefits that are or will be generated by or related to the Project.</a:t>
          </a:r>
        </a:p>
        <a:p>
          <a:endParaRPr lang="en-US" sz="200">
            <a:ln>
              <a:noFill/>
            </a:ln>
            <a:solidFill>
              <a:srgbClr val="4D4D4D"/>
            </a:solidFill>
            <a:latin typeface="+mn-lt"/>
          </a:endParaRPr>
        </a:p>
        <a:p>
          <a:r>
            <a:rPr lang="en-US" sz="800" b="1">
              <a:ln>
                <a:noFill/>
              </a:ln>
              <a:solidFill>
                <a:srgbClr val="4D4D4D"/>
              </a:solidFill>
              <a:latin typeface="+mn-lt"/>
            </a:rPr>
            <a:t>(05)</a:t>
          </a:r>
          <a:r>
            <a:rPr lang="en-US" sz="800" baseline="0">
              <a:ln>
                <a:noFill/>
              </a:ln>
              <a:solidFill>
                <a:srgbClr val="4D4D4D"/>
              </a:solidFill>
              <a:latin typeface="+mn-lt"/>
            </a:rPr>
            <a:t> </a:t>
          </a:r>
          <a:r>
            <a:rPr lang="en-US" sz="800">
              <a:ln>
                <a:noFill/>
              </a:ln>
              <a:solidFill>
                <a:srgbClr val="4D4D4D"/>
              </a:solidFill>
              <a:latin typeface="+mn-lt"/>
            </a:rPr>
            <a:t> Incentives are based on the projected water savings and the estimated installation costs of the project, which may be found by Platte River, in its sole discretion, to be different from the values shown in the application. If this occurs, Platte River will provide notification of the difference and give the Participant, contractor, or vendor the opportunity to ask for a review of the findings or to remedy the discrepancy before adjusting the incentive.</a:t>
          </a:r>
        </a:p>
        <a:p>
          <a:endParaRPr lang="en-US" sz="200">
            <a:ln>
              <a:noFill/>
            </a:ln>
            <a:solidFill>
              <a:srgbClr val="4D4D4D"/>
            </a:solidFill>
            <a:latin typeface="+mn-lt"/>
          </a:endParaRPr>
        </a:p>
        <a:p>
          <a:r>
            <a:rPr lang="en-US" sz="800" b="1">
              <a:ln>
                <a:noFill/>
              </a:ln>
              <a:solidFill>
                <a:srgbClr val="4D4D4D"/>
              </a:solidFill>
              <a:latin typeface="+mn-lt"/>
            </a:rPr>
            <a:t>(06)</a:t>
          </a:r>
          <a:r>
            <a:rPr lang="en-US" sz="800">
              <a:ln>
                <a:noFill/>
              </a:ln>
              <a:solidFill>
                <a:srgbClr val="4D4D4D"/>
              </a:solidFill>
              <a:latin typeface="+mn-lt"/>
            </a:rPr>
            <a:t>  Platte River does not guarantee the estimated water cost savings. Furthermore, Platte River makes no warranties for materials provided by or work performed by Participant’s contractors, vendors, consultants, or Participant’s own employees. Platte River is not responsible for errors in or misrepresentations of the incentive amount by contractors, consultants, or vendors.</a:t>
          </a:r>
        </a:p>
        <a:p>
          <a:endParaRPr lang="en-US" sz="200">
            <a:ln>
              <a:noFill/>
            </a:ln>
            <a:solidFill>
              <a:srgbClr val="4D4D4D"/>
            </a:solidFill>
            <a:latin typeface="+mn-lt"/>
          </a:endParaRPr>
        </a:p>
        <a:p>
          <a:r>
            <a:rPr lang="en-US" sz="800" b="1">
              <a:ln>
                <a:noFill/>
              </a:ln>
              <a:solidFill>
                <a:srgbClr val="4D4D4D"/>
              </a:solidFill>
              <a:latin typeface="+mn-lt"/>
            </a:rPr>
            <a:t>(07)</a:t>
          </a:r>
          <a:r>
            <a:rPr lang="en-US" sz="800">
              <a:ln>
                <a:noFill/>
              </a:ln>
              <a:solidFill>
                <a:srgbClr val="4D4D4D"/>
              </a:solidFill>
              <a:latin typeface="+mn-lt"/>
            </a:rPr>
            <a:t>  Participant is responsible for securing any permits for work funded through this program as required by local codes.  Participant shall comply with all applicable federal, state, and local regulations, requirements, ordinances, and statutes.</a:t>
          </a:r>
        </a:p>
        <a:p>
          <a:endParaRPr lang="en-US" sz="200">
            <a:ln>
              <a:noFill/>
            </a:ln>
            <a:solidFill>
              <a:srgbClr val="4D4D4D"/>
            </a:solidFill>
            <a:latin typeface="+mn-lt"/>
          </a:endParaRPr>
        </a:p>
        <a:p>
          <a:r>
            <a:rPr lang="en-US" sz="800" b="1">
              <a:ln>
                <a:noFill/>
              </a:ln>
              <a:solidFill>
                <a:srgbClr val="4D4D4D"/>
              </a:solidFill>
              <a:latin typeface="+mn-lt"/>
            </a:rPr>
            <a:t>(08)</a:t>
          </a:r>
          <a:r>
            <a:rPr lang="en-US" sz="800">
              <a:ln>
                <a:noFill/>
              </a:ln>
              <a:solidFill>
                <a:srgbClr val="4D4D4D"/>
              </a:solidFill>
              <a:latin typeface="+mn-lt"/>
            </a:rPr>
            <a:t>  Participant agrees to ensure that potentially hazardous or regulated wastes (e.g., PCB-containing ballasts, fluorescent lamps, high-intensity discharge lamps, etc.) are handled and disposed of in compliance with applicable federal, state, and local laws and regulations. </a:t>
          </a:r>
        </a:p>
        <a:p>
          <a:endParaRPr lang="en-US" sz="200">
            <a:ln>
              <a:noFill/>
            </a:ln>
            <a:solidFill>
              <a:srgbClr val="4D4D4D"/>
            </a:solidFill>
            <a:latin typeface="+mn-lt"/>
          </a:endParaRPr>
        </a:p>
        <a:p>
          <a:r>
            <a:rPr lang="en-US" sz="800" b="1">
              <a:ln>
                <a:noFill/>
              </a:ln>
              <a:solidFill>
                <a:srgbClr val="4D4D4D"/>
              </a:solidFill>
              <a:latin typeface="+mn-lt"/>
            </a:rPr>
            <a:t>(09)</a:t>
          </a:r>
          <a:r>
            <a:rPr lang="en-US" sz="800">
              <a:ln>
                <a:noFill/>
              </a:ln>
              <a:solidFill>
                <a:srgbClr val="4D4D4D"/>
              </a:solidFill>
              <a:latin typeface="+mn-lt"/>
            </a:rPr>
            <a:t>  In consideration of receiving the incentives stated herein, Participant shall indemnify, protect, defend, and hold harmless, Platte River, its board members, directors, officers, employees, partners, principals, contractors, agents, and representatives, from and against any and all claims, costs, damages, demands, expenses, fines, judgments, liabilities, losses, penalties, and remedial actions of any kind, including but not limited to, reasonable attorneys' fees and the costs of defense arising, directly or indirectly, in whole or in part, out of Participant participation in the Program, the performance of the measures, or the provision of assistance and incentives by Platte River related to the Program.</a:t>
          </a:r>
        </a:p>
        <a:p>
          <a:endParaRPr lang="en-US" sz="200" b="0">
            <a:ln>
              <a:noFill/>
            </a:ln>
            <a:solidFill>
              <a:srgbClr val="4D4D4D"/>
            </a:solidFill>
            <a:latin typeface="+mn-lt"/>
          </a:endParaRPr>
        </a:p>
        <a:p>
          <a:r>
            <a:rPr lang="en-US" sz="800" b="1">
              <a:ln>
                <a:noFill/>
              </a:ln>
              <a:solidFill>
                <a:srgbClr val="4D4D4D"/>
              </a:solidFill>
              <a:latin typeface="+mn-lt"/>
            </a:rPr>
            <a:t>(10)</a:t>
          </a:r>
          <a:r>
            <a:rPr lang="en-US" sz="800" b="0">
              <a:ln>
                <a:noFill/>
              </a:ln>
              <a:solidFill>
                <a:srgbClr val="4D4D4D"/>
              </a:solidFill>
              <a:latin typeface="+mn-lt"/>
            </a:rPr>
            <a:t>  Payments provided by utilities (including Platte River) to Participants for the purchase or installation of water conservation measures may in some </a:t>
          </a:r>
          <a:r>
            <a:rPr lang="en-US" sz="800">
              <a:ln>
                <a:noFill/>
              </a:ln>
              <a:solidFill>
                <a:srgbClr val="4D4D4D"/>
              </a:solidFill>
              <a:latin typeface="+mn-lt"/>
            </a:rPr>
            <a:t>circumstances be considered as (partially) taxable income by the IRS. Participants or their assigns receiving incentive payments totaling $600 or more during a program year and who are not organized as a corporation will receive a 1099-MISC from Platte River in January or February of the subsequent year. Participant, or alternate payment recipient, may wish to consult a tax advisor on this matter.</a:t>
          </a:r>
        </a:p>
        <a:p>
          <a:endParaRPr lang="en-US" sz="200">
            <a:ln>
              <a:noFill/>
            </a:ln>
            <a:solidFill>
              <a:srgbClr val="4D4D4D"/>
            </a:solidFill>
            <a:latin typeface="+mn-lt"/>
          </a:endParaRPr>
        </a:p>
        <a:p>
          <a:r>
            <a:rPr lang="en-US" sz="800" b="1">
              <a:ln>
                <a:noFill/>
              </a:ln>
              <a:solidFill>
                <a:srgbClr val="4D4D4D"/>
              </a:solidFill>
              <a:latin typeface="+mn-lt"/>
            </a:rPr>
            <a:t>(11) </a:t>
          </a:r>
          <a:r>
            <a:rPr lang="en-US" sz="800">
              <a:ln>
                <a:noFill/>
              </a:ln>
              <a:solidFill>
                <a:srgbClr val="4D4D4D"/>
              </a:solidFill>
              <a:latin typeface="+mn-lt"/>
            </a:rPr>
            <a:t> In compliance with C.R.S. §24-76.5-101, et seq., as amended, Platte River will require Participants who are individuals or sole proprietors (i.e., not corporations or partnerships) applying for incentives to prove their lawful presence in the United States. To do so, the Participant will be required to provide identification set forth in C.R.S. §24-76.5-103(4), as amended, in addition to a signed affidavit indicating his or her lawful presence. Platte River cannot provide an incentive to a Participant who is unwilling or unable to meet this requirement. </a:t>
          </a:r>
        </a:p>
        <a:p>
          <a:endParaRPr lang="en-US" sz="200">
            <a:ln>
              <a:noFill/>
            </a:ln>
            <a:solidFill>
              <a:srgbClr val="4D4D4D"/>
            </a:solidFill>
            <a:latin typeface="+mn-lt"/>
          </a:endParaRPr>
        </a:p>
        <a:p>
          <a:r>
            <a:rPr lang="en-US" sz="800" b="1">
              <a:ln>
                <a:noFill/>
              </a:ln>
              <a:solidFill>
                <a:srgbClr val="4D4D4D"/>
              </a:solidFill>
              <a:latin typeface="+mn-lt"/>
            </a:rPr>
            <a:t>(12)</a:t>
          </a:r>
          <a:r>
            <a:rPr lang="en-US" sz="800">
              <a:ln>
                <a:noFill/>
              </a:ln>
              <a:solidFill>
                <a:srgbClr val="4D4D4D"/>
              </a:solidFill>
              <a:latin typeface="+mn-lt"/>
            </a:rPr>
            <a:t>  Incentive funds will be reserved for no more than 45 days beyond the estimated completion date listed in this application and no more than 45 days beyond building occupancy for new construction/major renovation projects (specified on page 1). Participant shall notify Platte River immediately if completion of the project is expected to be delayed beyond this time. Platte River will seek to provide funds for projects that are delayed, provided such funds are available, but is under no obligation to do so.</a:t>
          </a:r>
        </a:p>
        <a:p>
          <a:endParaRPr lang="en-US" sz="200">
            <a:ln>
              <a:noFill/>
            </a:ln>
            <a:solidFill>
              <a:srgbClr val="4D4D4D"/>
            </a:solidFill>
            <a:latin typeface="+mn-lt"/>
          </a:endParaRPr>
        </a:p>
        <a:p>
          <a:r>
            <a:rPr lang="en-US" sz="800" b="1">
              <a:ln>
                <a:noFill/>
              </a:ln>
              <a:solidFill>
                <a:srgbClr val="4D4D4D"/>
              </a:solidFill>
              <a:latin typeface="+mn-lt"/>
            </a:rPr>
            <a:t>(13) </a:t>
          </a:r>
          <a:r>
            <a:rPr lang="en-US" sz="800">
              <a:ln>
                <a:noFill/>
              </a:ln>
              <a:solidFill>
                <a:srgbClr val="4D4D4D"/>
              </a:solidFill>
              <a:latin typeface="+mn-lt"/>
            </a:rPr>
            <a:t> Small changes in the project scope are expected and do not require any action until the project is completed.  If you find a few more or fewer fixtures than you indicated in your application, just complete the retrofit and update the application before submitting it for payment. However, if anything changes that will significantly affect the total incentive amount (more than 10%), you should contact Platte River for approval. If you are unsure how changes in your project might affect your incentive, contact Platte River for assistance.</a:t>
          </a:r>
        </a:p>
        <a:p>
          <a:endParaRPr lang="en-US" sz="200">
            <a:ln>
              <a:noFill/>
            </a:ln>
            <a:solidFill>
              <a:srgbClr val="4D4D4D"/>
            </a:solidFill>
            <a:latin typeface="+mn-lt"/>
          </a:endParaRPr>
        </a:p>
        <a:p>
          <a:r>
            <a:rPr lang="en-US" sz="800" b="1" i="0">
              <a:ln>
                <a:noFill/>
              </a:ln>
              <a:solidFill>
                <a:srgbClr val="4D4D4D"/>
              </a:solidFill>
              <a:latin typeface="+mn-lt"/>
            </a:rPr>
            <a:t>(14)</a:t>
          </a:r>
          <a:r>
            <a:rPr lang="en-US" sz="800" i="0">
              <a:ln>
                <a:noFill/>
              </a:ln>
              <a:solidFill>
                <a:srgbClr val="4D4D4D"/>
              </a:solidFill>
              <a:latin typeface="+mn-lt"/>
            </a:rPr>
            <a:t>  Participants shall require that all parties, contractors, or subcontractors implementing the proposals and / or installing the Measures that are the subject to this Agreement maintain comprehensive general liability insurance in amounts not less than $500,000 each person / $1,000,000 each occurrence for bodily injury, and $500,000 each occurrence / $1,000,000 in aggregate for property damage.  If the Participant is implementing the proposals and / or installing the Measures, the Participant shall maintain insurance in the amounts specified herein.</a:t>
          </a:r>
        </a:p>
        <a:p>
          <a:endParaRPr lang="en-US" sz="200">
            <a:ln>
              <a:noFill/>
            </a:ln>
            <a:solidFill>
              <a:srgbClr val="4D4D4D"/>
            </a:solidFill>
            <a:latin typeface="+mn-lt"/>
          </a:endParaRPr>
        </a:p>
        <a:p>
          <a:r>
            <a:rPr lang="en-US" sz="800" b="1">
              <a:ln>
                <a:noFill/>
              </a:ln>
              <a:solidFill>
                <a:srgbClr val="4D4D4D"/>
              </a:solidFill>
              <a:latin typeface="+mn-lt"/>
            </a:rPr>
            <a:t>(15)</a:t>
          </a:r>
          <a:r>
            <a:rPr lang="en-US" sz="800">
              <a:ln>
                <a:noFill/>
              </a:ln>
              <a:solidFill>
                <a:srgbClr val="4D4D4D"/>
              </a:solidFill>
              <a:latin typeface="+mn-lt"/>
            </a:rPr>
            <a:t>  Platte River shall in no way be responsible for delivery of any applications, rebates, payment, loans or otherwise to the Participant through other rebate programs (i.e Boulder County EnergySmart, Xcel Energy, etc). </a:t>
          </a:r>
        </a:p>
      </xdr:txBody>
    </xdr:sp>
    <xdr:clientData/>
  </xdr:twoCellAnchor>
  <xdr:twoCellAnchor>
    <xdr:from>
      <xdr:col>2</xdr:col>
      <xdr:colOff>0</xdr:colOff>
      <xdr:row>67</xdr:row>
      <xdr:rowOff>0</xdr:rowOff>
    </xdr:from>
    <xdr:to>
      <xdr:col>48</xdr:col>
      <xdr:colOff>0</xdr:colOff>
      <xdr:row>75</xdr:row>
      <xdr:rowOff>0</xdr:rowOff>
    </xdr:to>
    <xdr:sp macro="" textlink="" fLocksText="0">
      <xdr:nvSpPr>
        <xdr:cNvPr id="13" name="TextBox 12"/>
        <xdr:cNvSpPr txBox="1"/>
      </xdr:nvSpPr>
      <xdr:spPr>
        <a:xfrm>
          <a:off x="238125" y="9372600"/>
          <a:ext cx="6743700" cy="1524000"/>
        </a:xfrm>
        <a:prstGeom prst="rect">
          <a:avLst/>
        </a:prstGeom>
        <a:solidFill>
          <a:schemeClr val="accent3">
            <a:lumMod val="20000"/>
            <a:lumOff val="80000"/>
          </a:schemeClr>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18288" tIns="0" rIns="18288" bIns="0" rtlCol="0" anchor="t"/>
        <a:lstStyle/>
        <a:p>
          <a:endParaRPr lang="en-US" sz="1000">
            <a:ln>
              <a:noFill/>
            </a:ln>
            <a:solidFill>
              <a:srgbClr val="4D4D4D"/>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123824</xdr:colOff>
      <xdr:row>5</xdr:row>
      <xdr:rowOff>1</xdr:rowOff>
    </xdr:to>
    <xdr:pic>
      <xdr:nvPicPr>
        <xdr:cNvPr id="4" name="Picture 1397"/>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78" r="7372"/>
        <a:stretch/>
      </xdr:blipFill>
      <xdr:spPr bwMode="auto">
        <a:xfrm>
          <a:off x="238125" y="209550"/>
          <a:ext cx="581024" cy="45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25</xdr:col>
      <xdr:colOff>0</xdr:colOff>
      <xdr:row>53</xdr:row>
      <xdr:rowOff>0</xdr:rowOff>
    </xdr:from>
    <xdr:to>
      <xdr:col>38</xdr:col>
      <xdr:colOff>0</xdr:colOff>
      <xdr:row>57</xdr:row>
      <xdr:rowOff>19049</xdr:rowOff>
    </xdr:to>
    <xdr:sp macro="" textlink="">
      <xdr:nvSpPr>
        <xdr:cNvPr id="5" name="TextBox 4">
          <a:hlinkClick xmlns:r="http://schemas.openxmlformats.org/officeDocument/2006/relationships" r:id="rId2"/>
        </xdr:cNvPr>
        <xdr:cNvSpPr txBox="1"/>
      </xdr:nvSpPr>
      <xdr:spPr>
        <a:xfrm>
          <a:off x="3552825" y="15811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25</xdr:col>
      <xdr:colOff>0</xdr:colOff>
      <xdr:row>93</xdr:row>
      <xdr:rowOff>0</xdr:rowOff>
    </xdr:from>
    <xdr:to>
      <xdr:col>38</xdr:col>
      <xdr:colOff>0</xdr:colOff>
      <xdr:row>97</xdr:row>
      <xdr:rowOff>19049</xdr:rowOff>
    </xdr:to>
    <xdr:sp macro="" textlink="">
      <xdr:nvSpPr>
        <xdr:cNvPr id="6" name="TextBox 5">
          <a:hlinkClick xmlns:r="http://schemas.openxmlformats.org/officeDocument/2006/relationships" r:id="rId2"/>
        </xdr:cNvPr>
        <xdr:cNvSpPr txBox="1"/>
      </xdr:nvSpPr>
      <xdr:spPr>
        <a:xfrm>
          <a:off x="3552825" y="51244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25</xdr:col>
      <xdr:colOff>0</xdr:colOff>
      <xdr:row>133</xdr:row>
      <xdr:rowOff>0</xdr:rowOff>
    </xdr:from>
    <xdr:to>
      <xdr:col>38</xdr:col>
      <xdr:colOff>0</xdr:colOff>
      <xdr:row>137</xdr:row>
      <xdr:rowOff>19049</xdr:rowOff>
    </xdr:to>
    <xdr:sp macro="" textlink="">
      <xdr:nvSpPr>
        <xdr:cNvPr id="7" name="TextBox 6">
          <a:hlinkClick xmlns:r="http://schemas.openxmlformats.org/officeDocument/2006/relationships" r:id="rId2"/>
        </xdr:cNvPr>
        <xdr:cNvSpPr txBox="1"/>
      </xdr:nvSpPr>
      <xdr:spPr>
        <a:xfrm>
          <a:off x="3552825" y="86677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25</xdr:col>
      <xdr:colOff>0</xdr:colOff>
      <xdr:row>173</xdr:row>
      <xdr:rowOff>0</xdr:rowOff>
    </xdr:from>
    <xdr:to>
      <xdr:col>38</xdr:col>
      <xdr:colOff>0</xdr:colOff>
      <xdr:row>177</xdr:row>
      <xdr:rowOff>19049</xdr:rowOff>
    </xdr:to>
    <xdr:sp macro="" textlink="">
      <xdr:nvSpPr>
        <xdr:cNvPr id="8" name="TextBox 7">
          <a:hlinkClick xmlns:r="http://schemas.openxmlformats.org/officeDocument/2006/relationships" r:id="rId2"/>
        </xdr:cNvPr>
        <xdr:cNvSpPr txBox="1"/>
      </xdr:nvSpPr>
      <xdr:spPr>
        <a:xfrm>
          <a:off x="3552825" y="122110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25</xdr:col>
      <xdr:colOff>0</xdr:colOff>
      <xdr:row>213</xdr:row>
      <xdr:rowOff>0</xdr:rowOff>
    </xdr:from>
    <xdr:to>
      <xdr:col>38</xdr:col>
      <xdr:colOff>0</xdr:colOff>
      <xdr:row>217</xdr:row>
      <xdr:rowOff>19049</xdr:rowOff>
    </xdr:to>
    <xdr:sp macro="" textlink="">
      <xdr:nvSpPr>
        <xdr:cNvPr id="9" name="TextBox 8">
          <a:hlinkClick xmlns:r="http://schemas.openxmlformats.org/officeDocument/2006/relationships" r:id="rId2"/>
        </xdr:cNvPr>
        <xdr:cNvSpPr txBox="1"/>
      </xdr:nvSpPr>
      <xdr:spPr>
        <a:xfrm>
          <a:off x="3552825" y="51244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25</xdr:col>
      <xdr:colOff>0</xdr:colOff>
      <xdr:row>253</xdr:row>
      <xdr:rowOff>0</xdr:rowOff>
    </xdr:from>
    <xdr:to>
      <xdr:col>38</xdr:col>
      <xdr:colOff>0</xdr:colOff>
      <xdr:row>257</xdr:row>
      <xdr:rowOff>19049</xdr:rowOff>
    </xdr:to>
    <xdr:sp macro="" textlink="">
      <xdr:nvSpPr>
        <xdr:cNvPr id="10" name="TextBox 9">
          <a:hlinkClick xmlns:r="http://schemas.openxmlformats.org/officeDocument/2006/relationships" r:id="rId2"/>
        </xdr:cNvPr>
        <xdr:cNvSpPr txBox="1"/>
      </xdr:nvSpPr>
      <xdr:spPr>
        <a:xfrm>
          <a:off x="3552825" y="86677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25</xdr:col>
      <xdr:colOff>0</xdr:colOff>
      <xdr:row>293</xdr:row>
      <xdr:rowOff>0</xdr:rowOff>
    </xdr:from>
    <xdr:to>
      <xdr:col>38</xdr:col>
      <xdr:colOff>0</xdr:colOff>
      <xdr:row>297</xdr:row>
      <xdr:rowOff>19049</xdr:rowOff>
    </xdr:to>
    <xdr:sp macro="" textlink="">
      <xdr:nvSpPr>
        <xdr:cNvPr id="11" name="TextBox 10">
          <a:hlinkClick xmlns:r="http://schemas.openxmlformats.org/officeDocument/2006/relationships" r:id="rId2"/>
        </xdr:cNvPr>
        <xdr:cNvSpPr txBox="1"/>
      </xdr:nvSpPr>
      <xdr:spPr>
        <a:xfrm>
          <a:off x="3552825" y="122110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25</xdr:col>
      <xdr:colOff>0</xdr:colOff>
      <xdr:row>333</xdr:row>
      <xdr:rowOff>0</xdr:rowOff>
    </xdr:from>
    <xdr:to>
      <xdr:col>38</xdr:col>
      <xdr:colOff>0</xdr:colOff>
      <xdr:row>337</xdr:row>
      <xdr:rowOff>19049</xdr:rowOff>
    </xdr:to>
    <xdr:sp macro="" textlink="">
      <xdr:nvSpPr>
        <xdr:cNvPr id="12" name="TextBox 11">
          <a:hlinkClick xmlns:r="http://schemas.openxmlformats.org/officeDocument/2006/relationships" r:id="rId2"/>
        </xdr:cNvPr>
        <xdr:cNvSpPr txBox="1"/>
      </xdr:nvSpPr>
      <xdr:spPr>
        <a:xfrm>
          <a:off x="3552825" y="157543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25</xdr:col>
      <xdr:colOff>0</xdr:colOff>
      <xdr:row>13</xdr:row>
      <xdr:rowOff>0</xdr:rowOff>
    </xdr:from>
    <xdr:to>
      <xdr:col>38</xdr:col>
      <xdr:colOff>0</xdr:colOff>
      <xdr:row>17</xdr:row>
      <xdr:rowOff>19049</xdr:rowOff>
    </xdr:to>
    <xdr:sp macro="" textlink="">
      <xdr:nvSpPr>
        <xdr:cNvPr id="13" name="TextBox 12">
          <a:hlinkClick xmlns:r="http://schemas.openxmlformats.org/officeDocument/2006/relationships" r:id="rId2"/>
        </xdr:cNvPr>
        <xdr:cNvSpPr txBox="1"/>
      </xdr:nvSpPr>
      <xdr:spPr>
        <a:xfrm>
          <a:off x="3552825" y="5124450"/>
          <a:ext cx="1981200"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EN24"/>
  <sheetViews>
    <sheetView workbookViewId="0">
      <selection activeCell="EG26" sqref="EG26"/>
    </sheetView>
  </sheetViews>
  <sheetFormatPr defaultColWidth="9.140625" defaultRowHeight="15" x14ac:dyDescent="0.25"/>
  <cols>
    <col min="1" max="1" width="11" style="95" customWidth="1"/>
    <col min="2" max="2" width="34.85546875" style="95" customWidth="1"/>
    <col min="3" max="4" width="15.140625" style="95" customWidth="1"/>
    <col min="5" max="5" width="14.85546875" style="95" customWidth="1"/>
    <col min="6" max="6" width="12.85546875" style="95" customWidth="1"/>
    <col min="7" max="8" width="9" style="95" customWidth="1"/>
    <col min="9" max="9" width="15" style="95" customWidth="1"/>
    <col min="10" max="10" width="13.42578125" style="95" customWidth="1"/>
    <col min="11" max="13" width="10.85546875" style="95" customWidth="1"/>
    <col min="14" max="16" width="9.140625" style="95"/>
    <col min="17" max="17" width="11.85546875" style="95" customWidth="1"/>
    <col min="18" max="19" width="10" style="95" customWidth="1"/>
    <col min="20" max="20" width="10.28515625" style="95" customWidth="1"/>
    <col min="21" max="21" width="11.85546875" style="95" customWidth="1"/>
    <col min="22" max="22" width="11.140625" style="95" bestFit="1" customWidth="1"/>
    <col min="23" max="26" width="9.140625" style="95"/>
    <col min="27" max="28" width="10.7109375" style="95" customWidth="1"/>
    <col min="29" max="29" width="9.5703125" style="95" customWidth="1"/>
    <col min="30" max="31" width="11.42578125" style="95" customWidth="1"/>
    <col min="32" max="32" width="9.5703125" style="95" customWidth="1"/>
    <col min="33" max="33" width="10.85546875" style="95" customWidth="1"/>
    <col min="34" max="36" width="9.140625" style="95"/>
    <col min="37" max="38" width="9.7109375" style="95" customWidth="1"/>
    <col min="39" max="41" width="9.140625" style="95"/>
    <col min="42" max="43" width="9.7109375" style="95" customWidth="1"/>
    <col min="44" max="51" width="9.140625" style="95"/>
    <col min="52" max="52" width="3.28515625" style="96" customWidth="1"/>
    <col min="53" max="55" width="10.85546875" style="95" customWidth="1"/>
    <col min="56" max="57" width="9.140625" style="95"/>
    <col min="58" max="58" width="10" style="95" customWidth="1"/>
    <col min="59" max="61" width="9.140625" style="95"/>
    <col min="62" max="62" width="10.28515625" style="95" customWidth="1"/>
    <col min="63" max="63" width="11" style="95" customWidth="1"/>
    <col min="64" max="64" width="9.140625" style="95"/>
    <col min="65" max="65" width="10" style="95" customWidth="1"/>
    <col min="66" max="66" width="11.85546875" style="95" customWidth="1"/>
    <col min="67" max="69" width="9.140625" style="95"/>
    <col min="70" max="70" width="10.140625" style="95" customWidth="1"/>
    <col min="71" max="71" width="12.28515625" style="95" customWidth="1"/>
    <col min="72" max="72" width="9.5703125" style="95" customWidth="1"/>
    <col min="73" max="73" width="9.140625" style="95"/>
    <col min="74" max="74" width="10" style="95" customWidth="1"/>
    <col min="75" max="75" width="11.85546875" style="95" customWidth="1"/>
    <col min="76" max="78" width="9.140625" style="95"/>
    <col min="79" max="79" width="10.140625" style="95" customWidth="1"/>
    <col min="80" max="80" width="12.28515625" style="95" customWidth="1"/>
    <col min="81" max="81" width="9.7109375" style="95" customWidth="1"/>
    <col min="82" max="82" width="9.140625" style="95"/>
    <col min="83" max="83" width="10" style="95" customWidth="1"/>
    <col min="84" max="84" width="11.85546875" style="95" customWidth="1"/>
    <col min="85" max="87" width="9.140625" style="95"/>
    <col min="88" max="88" width="10.140625" style="95" customWidth="1"/>
    <col min="89" max="89" width="12.28515625" style="95" customWidth="1"/>
    <col min="90" max="90" width="9.7109375" style="95" customWidth="1"/>
    <col min="91" max="91" width="9.140625" style="95"/>
    <col min="92" max="92" width="10" style="95" customWidth="1"/>
    <col min="93" max="93" width="11.85546875" style="95" customWidth="1"/>
    <col min="94" max="96" width="9.140625" style="95"/>
    <col min="97" max="97" width="10.140625" style="95" customWidth="1"/>
    <col min="98" max="98" width="12.28515625" style="95" customWidth="1"/>
    <col min="99" max="99" width="9.7109375" style="95" customWidth="1"/>
    <col min="100" max="100" width="9.140625" style="95"/>
    <col min="101" max="101" width="10" style="95" customWidth="1"/>
    <col min="102" max="102" width="11.85546875" style="95" customWidth="1"/>
    <col min="103" max="105" width="9.140625" style="95"/>
    <col min="106" max="106" width="10.140625" style="95" customWidth="1"/>
    <col min="107" max="107" width="12.28515625" style="95" customWidth="1"/>
    <col min="108" max="108" width="9.85546875" style="95" customWidth="1"/>
    <col min="109" max="109" width="9.140625" style="95"/>
    <col min="110" max="110" width="10" style="95" customWidth="1"/>
    <col min="111" max="111" width="11.85546875" style="95" customWidth="1"/>
    <col min="112" max="114" width="9.140625" style="95"/>
    <col min="115" max="115" width="10.140625" style="95" customWidth="1"/>
    <col min="116" max="116" width="12.28515625" style="95" customWidth="1"/>
    <col min="117" max="117" width="9.5703125" style="95" customWidth="1"/>
    <col min="118" max="118" width="9.140625" style="95"/>
    <col min="119" max="119" width="10" style="95" customWidth="1"/>
    <col min="120" max="120" width="11.85546875" style="95" customWidth="1"/>
    <col min="121" max="123" width="9.140625" style="95"/>
    <col min="124" max="124" width="10.140625" style="95" customWidth="1"/>
    <col min="125" max="125" width="12.28515625" style="95" customWidth="1"/>
    <col min="126" max="126" width="9.85546875" style="95" customWidth="1"/>
    <col min="127" max="127" width="9.140625" style="95"/>
    <col min="128" max="128" width="10" style="95" customWidth="1"/>
    <col min="129" max="129" width="11.85546875" style="95" customWidth="1"/>
    <col min="130" max="130" width="11.140625" style="95" bestFit="1" customWidth="1"/>
    <col min="131" max="132" width="9.140625" style="95"/>
    <col min="133" max="133" width="10.140625" style="95" customWidth="1"/>
    <col min="134" max="134" width="12.28515625" style="95" customWidth="1"/>
    <col min="135" max="135" width="10.140625" style="95" customWidth="1"/>
    <col min="136" max="136" width="9.140625" style="95"/>
    <col min="137" max="137" width="10" style="95" customWidth="1"/>
    <col min="138" max="138" width="11.85546875" style="95" customWidth="1"/>
    <col min="139" max="141" width="9.140625" style="95"/>
    <col min="142" max="142" width="10.140625" style="95" customWidth="1"/>
    <col min="143" max="143" width="12.28515625" style="95" customWidth="1"/>
    <col min="144" max="16384" width="9.140625" style="95"/>
  </cols>
  <sheetData>
    <row r="1" spans="1:144" s="53" customFormat="1" ht="22.5" customHeight="1" x14ac:dyDescent="0.25">
      <c r="A1" s="142" t="s">
        <v>8</v>
      </c>
      <c r="B1" s="144"/>
      <c r="C1" s="142" t="s">
        <v>86</v>
      </c>
      <c r="D1" s="143"/>
      <c r="E1" s="143"/>
      <c r="F1" s="143"/>
      <c r="G1" s="143"/>
      <c r="H1" s="143"/>
      <c r="I1" s="144"/>
      <c r="J1" s="150" t="s">
        <v>87</v>
      </c>
      <c r="K1" s="145"/>
      <c r="L1" s="145"/>
      <c r="M1" s="145"/>
      <c r="N1" s="145"/>
      <c r="O1" s="145"/>
      <c r="P1" s="145"/>
      <c r="Q1" s="146"/>
      <c r="R1" s="141" t="s">
        <v>88</v>
      </c>
      <c r="S1" s="141"/>
      <c r="T1" s="141"/>
      <c r="U1" s="141"/>
      <c r="V1" s="141"/>
      <c r="W1" s="141"/>
      <c r="X1" s="141"/>
      <c r="Y1" s="142" t="s">
        <v>89</v>
      </c>
      <c r="Z1" s="143"/>
      <c r="AA1" s="143"/>
      <c r="AB1" s="143"/>
      <c r="AC1" s="143"/>
      <c r="AD1" s="143"/>
      <c r="AE1" s="143"/>
      <c r="AF1" s="143"/>
      <c r="AG1" s="143"/>
      <c r="AH1" s="142" t="s">
        <v>90</v>
      </c>
      <c r="AI1" s="143"/>
      <c r="AJ1" s="143"/>
      <c r="AK1" s="143"/>
      <c r="AL1" s="144"/>
      <c r="AM1" s="142" t="s">
        <v>91</v>
      </c>
      <c r="AN1" s="143"/>
      <c r="AO1" s="143"/>
      <c r="AP1" s="143"/>
      <c r="AQ1" s="144"/>
      <c r="AR1" s="144" t="s">
        <v>92</v>
      </c>
      <c r="AS1" s="141"/>
      <c r="AT1" s="141"/>
      <c r="AU1" s="141"/>
      <c r="AV1" s="141"/>
      <c r="AW1" s="141"/>
      <c r="AX1" s="141"/>
      <c r="AY1" s="141"/>
      <c r="AZ1" s="52"/>
      <c r="BA1" s="145" t="s">
        <v>93</v>
      </c>
      <c r="BB1" s="145"/>
      <c r="BC1" s="145"/>
      <c r="BD1" s="146"/>
      <c r="BE1" s="142" t="s">
        <v>94</v>
      </c>
      <c r="BF1" s="143"/>
      <c r="BG1" s="143"/>
      <c r="BH1" s="143"/>
      <c r="BI1" s="143"/>
      <c r="BJ1" s="144"/>
      <c r="BK1" s="141" t="s">
        <v>95</v>
      </c>
      <c r="BL1" s="141"/>
      <c r="BM1" s="141"/>
      <c r="BN1" s="141"/>
      <c r="BO1" s="141"/>
      <c r="BP1" s="141"/>
      <c r="BQ1" s="141"/>
      <c r="BR1" s="141"/>
      <c r="BS1" s="141"/>
      <c r="BT1" s="141" t="s">
        <v>96</v>
      </c>
      <c r="BU1" s="141"/>
      <c r="BV1" s="141"/>
      <c r="BW1" s="141"/>
      <c r="BX1" s="141"/>
      <c r="BY1" s="141"/>
      <c r="BZ1" s="141"/>
      <c r="CA1" s="141"/>
      <c r="CB1" s="141"/>
      <c r="CC1" s="141" t="s">
        <v>97</v>
      </c>
      <c r="CD1" s="141"/>
      <c r="CE1" s="141"/>
      <c r="CF1" s="141"/>
      <c r="CG1" s="141"/>
      <c r="CH1" s="141"/>
      <c r="CI1" s="141"/>
      <c r="CJ1" s="141"/>
      <c r="CK1" s="141"/>
      <c r="CL1" s="141" t="s">
        <v>98</v>
      </c>
      <c r="CM1" s="141"/>
      <c r="CN1" s="141"/>
      <c r="CO1" s="141"/>
      <c r="CP1" s="141"/>
      <c r="CQ1" s="141"/>
      <c r="CR1" s="141"/>
      <c r="CS1" s="141"/>
      <c r="CT1" s="141"/>
      <c r="CU1" s="141" t="s">
        <v>99</v>
      </c>
      <c r="CV1" s="141"/>
      <c r="CW1" s="141"/>
      <c r="CX1" s="141"/>
      <c r="CY1" s="141"/>
      <c r="CZ1" s="141"/>
      <c r="DA1" s="141"/>
      <c r="DB1" s="141"/>
      <c r="DC1" s="141"/>
      <c r="DD1" s="141" t="s">
        <v>100</v>
      </c>
      <c r="DE1" s="141"/>
      <c r="DF1" s="141"/>
      <c r="DG1" s="141"/>
      <c r="DH1" s="141"/>
      <c r="DI1" s="141"/>
      <c r="DJ1" s="141"/>
      <c r="DK1" s="141"/>
      <c r="DL1" s="141"/>
      <c r="DM1" s="141" t="s">
        <v>101</v>
      </c>
      <c r="DN1" s="141"/>
      <c r="DO1" s="141"/>
      <c r="DP1" s="141"/>
      <c r="DQ1" s="141"/>
      <c r="DR1" s="141"/>
      <c r="DS1" s="141"/>
      <c r="DT1" s="141"/>
      <c r="DU1" s="141"/>
      <c r="DV1" s="141" t="s">
        <v>102</v>
      </c>
      <c r="DW1" s="141"/>
      <c r="DX1" s="141"/>
      <c r="DY1" s="141"/>
      <c r="DZ1" s="141"/>
      <c r="EA1" s="141"/>
      <c r="EB1" s="141"/>
      <c r="EC1" s="141"/>
      <c r="ED1" s="141"/>
      <c r="EE1" s="141" t="s">
        <v>103</v>
      </c>
      <c r="EF1" s="141"/>
      <c r="EG1" s="141"/>
      <c r="EH1" s="141"/>
      <c r="EI1" s="141"/>
      <c r="EJ1" s="141"/>
      <c r="EK1" s="141"/>
      <c r="EL1" s="141"/>
      <c r="EM1" s="141"/>
    </row>
    <row r="2" spans="1:144" s="56" customFormat="1" ht="63.75" x14ac:dyDescent="0.25">
      <c r="A2" s="54" t="s">
        <v>104</v>
      </c>
      <c r="B2" s="55" t="s">
        <v>105</v>
      </c>
      <c r="C2" s="56" t="s">
        <v>106</v>
      </c>
      <c r="D2" s="56" t="s">
        <v>107</v>
      </c>
      <c r="E2" s="56" t="s">
        <v>108</v>
      </c>
      <c r="F2" s="56" t="s">
        <v>109</v>
      </c>
      <c r="G2" s="56" t="s">
        <v>110</v>
      </c>
      <c r="H2" s="57" t="s">
        <v>111</v>
      </c>
      <c r="I2" s="55" t="s">
        <v>112</v>
      </c>
      <c r="J2" s="54" t="s">
        <v>113</v>
      </c>
      <c r="K2" s="56" t="s">
        <v>114</v>
      </c>
      <c r="L2" s="56" t="s">
        <v>115</v>
      </c>
      <c r="M2" s="58" t="s">
        <v>116</v>
      </c>
      <c r="N2" s="56" t="s">
        <v>117</v>
      </c>
      <c r="O2" s="56" t="s">
        <v>118</v>
      </c>
      <c r="P2" s="56" t="s">
        <v>119</v>
      </c>
      <c r="Q2" s="56" t="s">
        <v>120</v>
      </c>
      <c r="R2" s="59" t="s">
        <v>121</v>
      </c>
      <c r="S2" s="60" t="s">
        <v>122</v>
      </c>
      <c r="T2" s="61" t="s">
        <v>123</v>
      </c>
      <c r="U2" s="60" t="s">
        <v>124</v>
      </c>
      <c r="V2" s="60" t="s">
        <v>125</v>
      </c>
      <c r="W2" s="60" t="s">
        <v>126</v>
      </c>
      <c r="X2" s="62" t="s">
        <v>127</v>
      </c>
      <c r="Y2" s="56" t="s">
        <v>128</v>
      </c>
      <c r="Z2" s="56" t="s">
        <v>129</v>
      </c>
      <c r="AA2" s="56" t="s">
        <v>130</v>
      </c>
      <c r="AB2" s="56" t="s">
        <v>131</v>
      </c>
      <c r="AC2" s="56" t="s">
        <v>132</v>
      </c>
      <c r="AD2" s="56" t="s">
        <v>133</v>
      </c>
      <c r="AE2" s="56" t="s">
        <v>134</v>
      </c>
      <c r="AF2" s="60" t="s">
        <v>135</v>
      </c>
      <c r="AG2" s="54" t="s">
        <v>136</v>
      </c>
      <c r="AH2" s="63" t="s">
        <v>137</v>
      </c>
      <c r="AI2" s="54" t="s">
        <v>138</v>
      </c>
      <c r="AJ2" s="54" t="s">
        <v>139</v>
      </c>
      <c r="AK2" s="54" t="s">
        <v>140</v>
      </c>
      <c r="AL2" s="64" t="s">
        <v>141</v>
      </c>
      <c r="AM2" s="63" t="s">
        <v>137</v>
      </c>
      <c r="AN2" s="54" t="s">
        <v>138</v>
      </c>
      <c r="AO2" s="58" t="s">
        <v>139</v>
      </c>
      <c r="AP2" s="54" t="s">
        <v>142</v>
      </c>
      <c r="AQ2" s="64" t="s">
        <v>143</v>
      </c>
      <c r="AR2" s="56" t="s">
        <v>144</v>
      </c>
      <c r="AS2" s="56" t="s">
        <v>106</v>
      </c>
      <c r="AT2" s="56" t="s">
        <v>145</v>
      </c>
      <c r="AU2" s="56" t="s">
        <v>146</v>
      </c>
      <c r="AV2" s="56" t="s">
        <v>137</v>
      </c>
      <c r="AW2" s="56" t="s">
        <v>138</v>
      </c>
      <c r="AX2" s="56" t="s">
        <v>139</v>
      </c>
      <c r="AY2" s="62" t="s">
        <v>147</v>
      </c>
      <c r="AZ2" s="65"/>
      <c r="BA2" s="54" t="s">
        <v>148</v>
      </c>
      <c r="BB2" s="54" t="s">
        <v>149</v>
      </c>
      <c r="BC2" s="54" t="s">
        <v>150</v>
      </c>
      <c r="BD2" s="54" t="s">
        <v>151</v>
      </c>
      <c r="BE2" s="59" t="s">
        <v>152</v>
      </c>
      <c r="BF2" s="56" t="s">
        <v>153</v>
      </c>
      <c r="BG2" s="66" t="s">
        <v>154</v>
      </c>
      <c r="BH2" s="66" t="s">
        <v>155</v>
      </c>
      <c r="BI2" s="66" t="s">
        <v>156</v>
      </c>
      <c r="BJ2" s="67" t="s">
        <v>157</v>
      </c>
      <c r="BK2" s="56" t="s">
        <v>158</v>
      </c>
      <c r="BL2" s="56" t="s">
        <v>159</v>
      </c>
      <c r="BM2" s="66" t="s">
        <v>160</v>
      </c>
      <c r="BN2" s="56" t="s">
        <v>124</v>
      </c>
      <c r="BO2" s="56" t="s">
        <v>161</v>
      </c>
      <c r="BP2" s="56" t="s">
        <v>78</v>
      </c>
      <c r="BQ2" s="66" t="s">
        <v>162</v>
      </c>
      <c r="BR2" s="66" t="s">
        <v>163</v>
      </c>
      <c r="BS2" s="67" t="s">
        <v>164</v>
      </c>
      <c r="BT2" s="56" t="s">
        <v>158</v>
      </c>
      <c r="BU2" s="56" t="s">
        <v>159</v>
      </c>
      <c r="BV2" s="66" t="s">
        <v>160</v>
      </c>
      <c r="BW2" s="56" t="s">
        <v>124</v>
      </c>
      <c r="BX2" s="56" t="s">
        <v>161</v>
      </c>
      <c r="BY2" s="56" t="s">
        <v>78</v>
      </c>
      <c r="BZ2" s="66" t="s">
        <v>162</v>
      </c>
      <c r="CA2" s="66" t="s">
        <v>163</v>
      </c>
      <c r="CB2" s="67" t="s">
        <v>165</v>
      </c>
      <c r="CC2" s="56" t="s">
        <v>158</v>
      </c>
      <c r="CD2" s="56" t="s">
        <v>159</v>
      </c>
      <c r="CE2" s="66" t="s">
        <v>160</v>
      </c>
      <c r="CF2" s="56" t="s">
        <v>124</v>
      </c>
      <c r="CG2" s="56" t="s">
        <v>161</v>
      </c>
      <c r="CH2" s="56" t="s">
        <v>78</v>
      </c>
      <c r="CI2" s="66" t="s">
        <v>162</v>
      </c>
      <c r="CJ2" s="66" t="s">
        <v>163</v>
      </c>
      <c r="CK2" s="67" t="s">
        <v>166</v>
      </c>
      <c r="CL2" s="56" t="s">
        <v>158</v>
      </c>
      <c r="CM2" s="56" t="s">
        <v>159</v>
      </c>
      <c r="CN2" s="66" t="s">
        <v>160</v>
      </c>
      <c r="CO2" s="56" t="s">
        <v>124</v>
      </c>
      <c r="CP2" s="56" t="s">
        <v>161</v>
      </c>
      <c r="CQ2" s="56" t="s">
        <v>78</v>
      </c>
      <c r="CR2" s="66" t="s">
        <v>162</v>
      </c>
      <c r="CS2" s="66" t="s">
        <v>163</v>
      </c>
      <c r="CT2" s="67" t="s">
        <v>167</v>
      </c>
      <c r="CU2" s="56" t="s">
        <v>158</v>
      </c>
      <c r="CV2" s="56" t="s">
        <v>159</v>
      </c>
      <c r="CW2" s="66" t="s">
        <v>160</v>
      </c>
      <c r="CX2" s="56" t="s">
        <v>124</v>
      </c>
      <c r="CY2" s="56" t="s">
        <v>161</v>
      </c>
      <c r="CZ2" s="56" t="s">
        <v>78</v>
      </c>
      <c r="DA2" s="66" t="s">
        <v>162</v>
      </c>
      <c r="DB2" s="66" t="s">
        <v>163</v>
      </c>
      <c r="DC2" s="67" t="s">
        <v>168</v>
      </c>
      <c r="DD2" s="56" t="s">
        <v>158</v>
      </c>
      <c r="DE2" s="56" t="s">
        <v>159</v>
      </c>
      <c r="DF2" s="66" t="s">
        <v>160</v>
      </c>
      <c r="DG2" s="56" t="s">
        <v>124</v>
      </c>
      <c r="DH2" s="56" t="s">
        <v>161</v>
      </c>
      <c r="DI2" s="56" t="s">
        <v>78</v>
      </c>
      <c r="DJ2" s="66" t="s">
        <v>162</v>
      </c>
      <c r="DK2" s="66" t="s">
        <v>163</v>
      </c>
      <c r="DL2" s="67" t="s">
        <v>167</v>
      </c>
      <c r="DM2" s="56" t="s">
        <v>158</v>
      </c>
      <c r="DN2" s="56" t="s">
        <v>159</v>
      </c>
      <c r="DO2" s="66" t="s">
        <v>160</v>
      </c>
      <c r="DP2" s="56" t="s">
        <v>124</v>
      </c>
      <c r="DQ2" s="56" t="s">
        <v>161</v>
      </c>
      <c r="DR2" s="56" t="s">
        <v>78</v>
      </c>
      <c r="DS2" s="66" t="s">
        <v>162</v>
      </c>
      <c r="DT2" s="66" t="s">
        <v>163</v>
      </c>
      <c r="DU2" s="67" t="s">
        <v>169</v>
      </c>
      <c r="DV2" s="56" t="s">
        <v>158</v>
      </c>
      <c r="DW2" s="56" t="s">
        <v>159</v>
      </c>
      <c r="DX2" s="66" t="s">
        <v>160</v>
      </c>
      <c r="DY2" s="56" t="s">
        <v>124</v>
      </c>
      <c r="DZ2" s="56" t="s">
        <v>161</v>
      </c>
      <c r="EA2" s="56" t="s">
        <v>78</v>
      </c>
      <c r="EB2" s="66" t="s">
        <v>162</v>
      </c>
      <c r="EC2" s="66" t="s">
        <v>163</v>
      </c>
      <c r="ED2" s="67" t="s">
        <v>170</v>
      </c>
      <c r="EE2" s="56" t="s">
        <v>158</v>
      </c>
      <c r="EF2" s="56" t="s">
        <v>159</v>
      </c>
      <c r="EG2" s="66" t="s">
        <v>160</v>
      </c>
      <c r="EH2" s="56" t="s">
        <v>124</v>
      </c>
      <c r="EI2" s="56" t="s">
        <v>161</v>
      </c>
      <c r="EJ2" s="56" t="s">
        <v>78</v>
      </c>
      <c r="EK2" s="66" t="s">
        <v>162</v>
      </c>
      <c r="EL2" s="66" t="s">
        <v>163</v>
      </c>
      <c r="EM2" s="67" t="s">
        <v>168</v>
      </c>
    </row>
    <row r="3" spans="1:144" s="94" customFormat="1" ht="12.75" x14ac:dyDescent="0.2">
      <c r="A3" s="68"/>
      <c r="B3" s="69"/>
      <c r="C3" s="70"/>
      <c r="D3" s="71"/>
      <c r="E3" s="71"/>
      <c r="F3" s="71"/>
      <c r="G3" s="71"/>
      <c r="H3" s="71"/>
      <c r="I3" s="69"/>
      <c r="J3" s="71"/>
      <c r="K3" s="72"/>
      <c r="L3" s="72"/>
      <c r="M3" s="73"/>
      <c r="N3" s="74"/>
      <c r="O3" s="74"/>
      <c r="P3" s="74"/>
      <c r="Q3" s="75"/>
      <c r="R3" s="76"/>
      <c r="S3" s="77"/>
      <c r="T3" s="77"/>
      <c r="U3" s="77"/>
      <c r="V3" s="78"/>
      <c r="W3" s="78"/>
      <c r="X3" s="79"/>
      <c r="Y3" s="80"/>
      <c r="Z3" s="81"/>
      <c r="AA3" s="82"/>
      <c r="AB3" s="82"/>
      <c r="AC3" s="76"/>
      <c r="AD3" s="76"/>
      <c r="AE3" s="83"/>
      <c r="AF3" s="84"/>
      <c r="AG3" s="85"/>
      <c r="AH3" s="70"/>
      <c r="AI3" s="71"/>
      <c r="AJ3" s="71"/>
      <c r="AK3" s="71"/>
      <c r="AL3" s="69"/>
      <c r="AM3" s="70"/>
      <c r="AN3" s="71"/>
      <c r="AO3" s="71"/>
      <c r="AP3" s="71"/>
      <c r="AQ3" s="69"/>
      <c r="AR3" s="71"/>
      <c r="AS3" s="71"/>
      <c r="AT3" s="71"/>
      <c r="AU3" s="71"/>
      <c r="AV3" s="71"/>
      <c r="AW3" s="71"/>
      <c r="AX3" s="71"/>
      <c r="AY3" s="69"/>
      <c r="AZ3" s="65"/>
      <c r="BA3" s="86"/>
      <c r="BB3" s="86"/>
      <c r="BC3" s="86"/>
      <c r="BD3" s="86"/>
      <c r="BE3" s="70"/>
      <c r="BF3" s="77"/>
      <c r="BG3" s="77"/>
      <c r="BH3" s="77"/>
      <c r="BI3" s="87"/>
      <c r="BJ3" s="88"/>
      <c r="BK3" s="89"/>
      <c r="BL3" s="90"/>
      <c r="BM3" s="68"/>
      <c r="BN3" s="78"/>
      <c r="BO3" s="78"/>
      <c r="BP3" s="78"/>
      <c r="BQ3" s="91"/>
      <c r="BR3" s="92"/>
      <c r="BS3" s="93"/>
      <c r="BT3" s="89"/>
      <c r="BU3" s="90"/>
      <c r="BV3" s="68"/>
      <c r="BW3" s="78"/>
      <c r="BX3" s="78"/>
      <c r="BY3" s="78"/>
      <c r="BZ3" s="91"/>
      <c r="CA3" s="92"/>
      <c r="CB3" s="93"/>
      <c r="CC3" s="89"/>
      <c r="CD3" s="90"/>
      <c r="CE3" s="68"/>
      <c r="CF3" s="78"/>
      <c r="CG3" s="78"/>
      <c r="CH3" s="78"/>
      <c r="CI3" s="91"/>
      <c r="CJ3" s="92"/>
      <c r="CK3" s="93"/>
      <c r="CL3" s="89"/>
      <c r="CM3" s="90"/>
      <c r="CN3" s="68"/>
      <c r="CO3" s="78"/>
      <c r="CP3" s="78"/>
      <c r="CQ3" s="78"/>
      <c r="CR3" s="91"/>
      <c r="CS3" s="92"/>
      <c r="CT3" s="93"/>
      <c r="CU3" s="89"/>
      <c r="CV3" s="90"/>
      <c r="CW3" s="68"/>
      <c r="CX3" s="78"/>
      <c r="CY3" s="78"/>
      <c r="CZ3" s="78"/>
      <c r="DA3" s="91"/>
      <c r="DB3" s="92"/>
      <c r="DC3" s="93"/>
      <c r="DD3" s="89"/>
      <c r="DE3" s="90"/>
      <c r="DF3" s="68"/>
      <c r="DG3" s="78"/>
      <c r="DH3" s="78"/>
      <c r="DI3" s="78"/>
      <c r="DJ3" s="91"/>
      <c r="DK3" s="92"/>
      <c r="DL3" s="93"/>
      <c r="DM3" s="89"/>
      <c r="DN3" s="90"/>
      <c r="DO3" s="68"/>
      <c r="DP3" s="78"/>
      <c r="DQ3" s="78"/>
      <c r="DR3" s="78"/>
      <c r="DS3" s="91"/>
      <c r="DT3" s="92"/>
      <c r="DU3" s="93"/>
      <c r="DV3" s="89"/>
      <c r="DW3" s="90"/>
      <c r="DX3" s="68"/>
      <c r="DY3" s="78"/>
      <c r="DZ3" s="78"/>
      <c r="EA3" s="78"/>
      <c r="EB3" s="91"/>
      <c r="EC3" s="92"/>
      <c r="ED3" s="93"/>
      <c r="EE3" s="89"/>
      <c r="EF3" s="90"/>
      <c r="EG3" s="68"/>
      <c r="EH3" s="78"/>
      <c r="EI3" s="78"/>
      <c r="EJ3" s="78"/>
      <c r="EK3" s="91"/>
      <c r="EL3" s="92"/>
      <c r="EM3" s="93"/>
    </row>
    <row r="4" spans="1:144" x14ac:dyDescent="0.25">
      <c r="A4" s="97"/>
      <c r="B4" s="112" t="str">
        <f>IF($N4="","","Irrigation System Rebates")</f>
        <v/>
      </c>
      <c r="C4" s="103" t="str">
        <f>IF(ISERROR(MATCH(SUM($EN4,C$13/10),'2 | Property &amp; Project Info'!$BQ:$BQ,0)),"",IF(INDEX('2 | Property &amp; Project Info'!$L:$L,MATCH(SUM($EN4,C$13/10),'2 | Property &amp; Project Info'!$BQ:$BQ,0))=0,"",INDEX('2 | Property &amp; Project Info'!$L:$L,MATCH(SUM($EN4,C$13/10),'2 | Property &amp; Project Info'!$BQ:$BQ,0))))</f>
        <v/>
      </c>
      <c r="D4" s="103" t="str">
        <f>IF(ISERROR(MATCH(SUM($EN4,D$13/10),'2 | Property &amp; Project Info'!$BQ:$BQ,0)),"",IF(INDEX('2 | Property &amp; Project Info'!$L:$L,MATCH(SUM($EN4,D$13/10),'2 | Property &amp; Project Info'!$BQ:$BQ,0))=0,"",INDEX('2 | Property &amp; Project Info'!$L:$L,MATCH(SUM($EN4,D$13/10),'2 | Property &amp; Project Info'!$BQ:$BQ,0))))</f>
        <v/>
      </c>
      <c r="E4" s="103" t="str">
        <f>IF(ISERROR(MATCH(SUM($EN4,E$13/10),'2 | Property &amp; Project Info'!$BQ:$BQ,0)),"",IF(INDEX('2 | Property &amp; Project Info'!$L:$L,MATCH(SUM($EN4,E$13/10),'2 | Property &amp; Project Info'!$BQ:$BQ,0))=0,"",INDEX('2 | Property &amp; Project Info'!$L:$L,MATCH(SUM($EN4,E$13/10),'2 | Property &amp; Project Info'!$BQ:$BQ,0))))</f>
        <v/>
      </c>
      <c r="F4" s="112" t="str">
        <f>IF($N4="","","Fort Collins, CO")</f>
        <v/>
      </c>
      <c r="G4" s="106" t="str">
        <f>IF($N4="","","Fort Collins Utilities")</f>
        <v/>
      </c>
      <c r="H4" s="106" t="str">
        <f t="shared" ref="H4:H11" si="0">IF($N4="","","Fort Collins Utilities")</f>
        <v/>
      </c>
      <c r="I4" s="105" t="str">
        <f>IF('1 | Overview &amp; Provider Info'!$L$42="","",'1 | Overview &amp; Provider Info'!$L$42)</f>
        <v/>
      </c>
      <c r="J4" s="114" t="str">
        <f t="shared" ref="J4:J11" si="1">IF($N4="","","0")</f>
        <v/>
      </c>
      <c r="K4" s="127" t="str">
        <f>IF('Export (with a little input)'!$C$19="","",'Export (with a little input)'!$C$19)</f>
        <v/>
      </c>
      <c r="L4" s="101" t="str">
        <f>IF(ISERROR(MATCH(SUM($EN4,L$13/10),'2 | Property &amp; Project Info'!$BQ:$BQ,0)),"",IF(INDEX('2 | Property &amp; Project Info'!$L:$L,MATCH(SUM($EN4,L$13/10),'2 | Property &amp; Project Info'!$BQ:$BQ,0))=0,"",INDEX('2 | Property &amp; Project Info'!$L:$L,MATCH(SUM($EN4,L$13/10),'2 | Property &amp; Project Info'!$BQ:$BQ,0))))</f>
        <v/>
      </c>
      <c r="M4" s="129" t="str">
        <f>IF('Export (with a little input)'!$C$20="","",'Export (with a little input)'!$C$20)</f>
        <v/>
      </c>
      <c r="N4" s="101" t="str">
        <f>IF(ISERROR(MATCH(SUM($EN4,N$13/10),'2 | Property &amp; Project Info'!$BQ:$BQ,0)),"",IF(INDEX('2 | Property &amp; Project Info'!$CL:$CL,MATCH(SUM($EN4,N$13/10),'2 | Property &amp; Project Info'!$BQ:$BQ,0))=0,"",INDEX('2 | Property &amp; Project Info'!$CL:$CL,MATCH(SUM($EN4,N$13/10),'2 | Property &amp; Project Info'!$BQ:$BQ,0))))</f>
        <v/>
      </c>
      <c r="O4" s="100" t="str">
        <f>$N4</f>
        <v/>
      </c>
      <c r="P4" s="114" t="str">
        <f>IF($N4="","","0")</f>
        <v/>
      </c>
      <c r="Q4" s="103" t="str">
        <f>IF('Export (with a little input)'!$C$21="","",'Export (with a little input)'!$C$21)</f>
        <v/>
      </c>
      <c r="R4" s="114" t="str">
        <f t="shared" ref="R4" si="2">IF($N4="","","0")</f>
        <v/>
      </c>
      <c r="S4" s="103" t="str">
        <f>IF(ISERROR(MATCH(SUM($EN4,S$13/10),'2 | Property &amp; Project Info'!$BQ:$BQ,0)),"",IF(INDEX('2 | Property &amp; Project Info'!$CQ:$CQ,MATCH(SUM($EN4,S$13/10),'2 | Property &amp; Project Info'!$BQ:$BQ,0))=0,"",INDEX('2 | Property &amp; Project Info'!$CQ:$CQ,MATCH(SUM($EN4,S$13/10),'2 | Property &amp; Project Info'!$BQ:$BQ,0))))</f>
        <v/>
      </c>
      <c r="T4" s="101" t="str">
        <f>IF(ISERROR(MATCH(SUM($EN4,T$13/10),'2 | Property &amp; Project Info'!$BQ:$BQ,0)),"",IF(INDEX('2 | Property &amp; Project Info'!$CS:$CS,MATCH(SUM($EN4,T$13/10),'2 | Property &amp; Project Info'!$BQ:$BQ,0))=0,"",INDEX('2 | Property &amp; Project Info'!$CS:$CS,MATCH(SUM($EN4,T$13/10),'2 | Property &amp; Project Info'!$BQ:$BQ,0))))</f>
        <v/>
      </c>
      <c r="U4" s="103" t="str">
        <f>IF(ISERROR(MATCH(SUM($EN4,U$13/10),'2 | Property &amp; Project Info'!$BQ:$BQ,0)),"",IF(INDEX('2 | Property &amp; Project Info'!$CP:$CP,MATCH(SUM($EN4,U$13/10),'2 | Property &amp; Project Info'!$BQ:$BQ,0))=0,"",INDEX('2 | Property &amp; Project Info'!$CP:$CP,MATCH(SUM($EN4,U$13/10),'2 | Property &amp; Project Info'!$BQ:$BQ,0))))</f>
        <v/>
      </c>
      <c r="V4" s="131" t="str">
        <f>IF(ISERROR(MATCH(SUM($EN4,V$13/10),'2 | Property &amp; Project Info'!$BQ:$BQ,0)),"",IF(INDEX('2 | Property &amp; Project Info'!$L:$L,MATCH(SUM($EN4,V$13/10),'2 | Property &amp; Project Info'!$BQ:$BQ,0))=0,"",INDEX('2 | Property &amp; Project Info'!$L:$L,MATCH(SUM($EN4,V$13/10),'2 | Property &amp; Project Info'!$BQ:$BQ,0))))</f>
        <v/>
      </c>
      <c r="W4" s="100" t="str">
        <f>IF(OR(N4="",V4=""),"",IF(SUM(V4,-N4)&lt;0,0,SUM(V4,-N4)))</f>
        <v/>
      </c>
      <c r="X4" s="106" t="str">
        <f>IF(AND(V4&lt;&gt;"",U4&lt;&gt;""),V4/U4,"")</f>
        <v/>
      </c>
      <c r="Y4" s="103" t="str">
        <f>IF(ISERROR(MATCH(SUM($EN4,Y$13/10),'2 | Property &amp; Project Info'!$BQ:$BQ,0)),"",IF(INDEX('2 | Property &amp; Project Info'!$CV:$CV,MATCH(SUM($EN4,Y$13/10),'2 | Property &amp; Project Info'!$BQ:$BQ,0))=0,"",INDEX('2 | Property &amp; Project Info'!$CV:$CV,MATCH(SUM($EN4,Y$13/10),'2 | Property &amp; Project Info'!$BQ:$BQ,0))))</f>
        <v/>
      </c>
      <c r="Z4" s="101" t="str">
        <f>IF(ISERROR(MATCH(SUM($EN4,Z$13/10),'2 | Property &amp; Project Info'!$BQ:$BQ,0)),"",IF(INDEX('2 | Property &amp; Project Info'!$CY:$CY,MATCH(SUM($EN4,Z$13/10),'2 | Property &amp; Project Info'!$BQ:$BQ,0))=0,"",INDEX('2 | Property &amp; Project Info'!$CY:$CY,MATCH(SUM($EN4,Z$13/10),'2 | Property &amp; Project Info'!$BQ:$BQ,0))))</f>
        <v/>
      </c>
      <c r="AA4" s="114" t="str">
        <f t="shared" ref="AA4:AL11" si="3">IF($N4="","","0")</f>
        <v/>
      </c>
      <c r="AB4" s="114" t="str">
        <f t="shared" si="3"/>
        <v/>
      </c>
      <c r="AC4" s="114" t="str">
        <f t="shared" si="3"/>
        <v/>
      </c>
      <c r="AD4" s="114" t="str">
        <f t="shared" si="3"/>
        <v/>
      </c>
      <c r="AE4" s="114" t="str">
        <f t="shared" si="3"/>
        <v/>
      </c>
      <c r="AF4" s="114" t="str">
        <f t="shared" si="3"/>
        <v/>
      </c>
      <c r="AG4" s="114" t="str">
        <f t="shared" si="3"/>
        <v/>
      </c>
      <c r="AH4" s="114" t="str">
        <f t="shared" si="3"/>
        <v/>
      </c>
      <c r="AI4" s="114" t="str">
        <f t="shared" si="3"/>
        <v/>
      </c>
      <c r="AJ4" s="114" t="str">
        <f t="shared" si="3"/>
        <v/>
      </c>
      <c r="AK4" s="114" t="str">
        <f t="shared" si="3"/>
        <v/>
      </c>
      <c r="AL4" s="114" t="str">
        <f>IF($N4="","","0")</f>
        <v/>
      </c>
      <c r="AM4" s="105" t="str">
        <f>IF('1 | Overview &amp; Provider Info'!$AK$42="","",'1 | Overview &amp; Provider Info'!$AK$42)</f>
        <v/>
      </c>
      <c r="AN4" s="107" t="str">
        <f>IF('1 | Overview &amp; Provider Info'!$AK$44="","",'1 | Overview &amp; Provider Info'!$AK$44)</f>
        <v/>
      </c>
      <c r="AO4" s="105" t="str">
        <f>IF('1 | Overview &amp; Provider Info'!$AK$48="","",'1 | Overview &amp; Provider Info'!$AK$48)</f>
        <v/>
      </c>
      <c r="AP4" s="107" t="str">
        <f>IF('1 | Overview &amp; Provider Info'!$L$44="","",'1 | Overview &amp; Provider Info'!$L$44)</f>
        <v/>
      </c>
      <c r="AQ4" s="105" t="str">
        <f>IF('1 | Overview &amp; Provider Info'!$L$46="","",'1 | Overview &amp; Provider Info'!$L$46)</f>
        <v/>
      </c>
      <c r="AR4" s="107" t="str">
        <f>IF('1 | Overview &amp; Provider Info'!$AK$60="","",'1 | Overview &amp; Provider Info'!$AK$60)</f>
        <v/>
      </c>
      <c r="AS4" s="105" t="str">
        <f>IF('1 | Overview &amp; Provider Info'!$L$42="","",'1 | Overview &amp; Provider Info'!$L$42)</f>
        <v/>
      </c>
      <c r="AT4" s="107" t="str">
        <f>IF('1 | Overview &amp; Provider Info'!$AK$62="","",'1 | Overview &amp; Provider Info'!$AK$62)</f>
        <v/>
      </c>
      <c r="AU4" s="105" t="str">
        <f>IF('1 | Overview &amp; Provider Info'!$AK$64="","",'1 | Overview &amp; Provider Info'!$AK$64)</f>
        <v/>
      </c>
      <c r="AV4" s="100" t="str">
        <f>IF(AM4="","",AM4)</f>
        <v/>
      </c>
      <c r="AW4" s="100" t="str">
        <f t="shared" ref="AW4" si="4">IF(AN4="","",AN4)</f>
        <v/>
      </c>
      <c r="AX4" s="100" t="str">
        <f t="shared" ref="AX4" si="5">IF(AO4="","",AO4)</f>
        <v/>
      </c>
      <c r="AY4" s="114" t="str">
        <f t="shared" ref="AY4:AY11" si="6">IF($N4="","","0")</f>
        <v/>
      </c>
      <c r="AZ4" s="65"/>
      <c r="BA4" s="106" t="str">
        <f>IF(K4="","",IF(ISERROR(VALUE(K4)),"",MONTH(VALUE(K4))))</f>
        <v/>
      </c>
      <c r="BB4" s="100" t="str">
        <f>IF(K4="","",IF(ISERROR(VALUE(K4)),"",YEAR(VALUE(K4))))</f>
        <v/>
      </c>
      <c r="BC4" s="106" t="str">
        <f>IF(L4="","",IF(ISERROR(VALUE(L4)),"",MONTH(VALUE(L4))))</f>
        <v/>
      </c>
      <c r="BD4" s="100" t="str">
        <f>IF(L4="","",IF(ISERROR(VALUE(L4)),"",YEAR(VALUE(L4))))</f>
        <v/>
      </c>
      <c r="BE4" s="103" t="str">
        <f>IF(ISERROR(MATCH(SUM($EN4,BE$13/10),'2 | Property &amp; Project Info'!$BQ:$BQ,0)),"",IF(INDEX('2 | Property &amp; Project Info'!$L:$L,MATCH(SUM($EN4,BE$13/10),'2 | Property &amp; Project Info'!$BQ:$BQ,0))=0,"",INDEX('2 | Property &amp; Project Info'!$L:$L,MATCH(SUM($EN4,BE$13/10),'2 | Property &amp; Project Info'!$BQ:$BQ,0))))</f>
        <v/>
      </c>
      <c r="BF4" s="114" t="str">
        <f t="shared" ref="BF4:BJ11" si="7">IF($N4="","","0")</f>
        <v/>
      </c>
      <c r="BG4" s="114" t="str">
        <f t="shared" si="7"/>
        <v/>
      </c>
      <c r="BH4" s="114" t="str">
        <f t="shared" si="7"/>
        <v/>
      </c>
      <c r="BI4" s="114" t="str">
        <f t="shared" si="7"/>
        <v/>
      </c>
      <c r="BJ4" s="114" t="str">
        <f t="shared" si="7"/>
        <v/>
      </c>
      <c r="BK4" s="114" t="str">
        <f t="shared" ref="BK4:DU7" si="8">IF($N4="","","0")</f>
        <v/>
      </c>
      <c r="BL4" s="114" t="str">
        <f t="shared" si="8"/>
        <v/>
      </c>
      <c r="BM4" s="114" t="str">
        <f t="shared" si="8"/>
        <v/>
      </c>
      <c r="BN4" s="114" t="str">
        <f t="shared" si="8"/>
        <v/>
      </c>
      <c r="BO4" s="114" t="str">
        <f t="shared" si="8"/>
        <v/>
      </c>
      <c r="BP4" s="114" t="str">
        <f t="shared" si="8"/>
        <v/>
      </c>
      <c r="BQ4" s="114" t="str">
        <f t="shared" si="8"/>
        <v/>
      </c>
      <c r="BR4" s="114" t="str">
        <f t="shared" si="8"/>
        <v/>
      </c>
      <c r="BS4" s="114" t="str">
        <f t="shared" si="8"/>
        <v/>
      </c>
      <c r="BT4" s="114" t="str">
        <f t="shared" si="8"/>
        <v/>
      </c>
      <c r="BU4" s="114" t="str">
        <f t="shared" si="8"/>
        <v/>
      </c>
      <c r="BV4" s="114" t="str">
        <f t="shared" si="8"/>
        <v/>
      </c>
      <c r="BW4" s="114" t="str">
        <f t="shared" si="8"/>
        <v/>
      </c>
      <c r="BX4" s="114" t="str">
        <f t="shared" si="8"/>
        <v/>
      </c>
      <c r="BY4" s="114" t="str">
        <f t="shared" si="8"/>
        <v/>
      </c>
      <c r="BZ4" s="114" t="str">
        <f t="shared" si="8"/>
        <v/>
      </c>
      <c r="CA4" s="114" t="str">
        <f t="shared" si="8"/>
        <v/>
      </c>
      <c r="CB4" s="114" t="str">
        <f t="shared" si="8"/>
        <v/>
      </c>
      <c r="CC4" s="114" t="str">
        <f t="shared" si="8"/>
        <v/>
      </c>
      <c r="CD4" s="114" t="str">
        <f t="shared" si="8"/>
        <v/>
      </c>
      <c r="CE4" s="114" t="str">
        <f t="shared" si="8"/>
        <v/>
      </c>
      <c r="CF4" s="114" t="str">
        <f t="shared" si="8"/>
        <v/>
      </c>
      <c r="CG4" s="114" t="str">
        <f t="shared" si="8"/>
        <v/>
      </c>
      <c r="CH4" s="114" t="str">
        <f t="shared" si="8"/>
        <v/>
      </c>
      <c r="CI4" s="114" t="str">
        <f t="shared" si="8"/>
        <v/>
      </c>
      <c r="CJ4" s="114" t="str">
        <f t="shared" si="8"/>
        <v/>
      </c>
      <c r="CK4" s="114" t="str">
        <f t="shared" si="8"/>
        <v/>
      </c>
      <c r="CL4" s="114" t="str">
        <f t="shared" si="8"/>
        <v/>
      </c>
      <c r="CM4" s="114" t="str">
        <f t="shared" si="8"/>
        <v/>
      </c>
      <c r="CN4" s="114" t="str">
        <f t="shared" si="8"/>
        <v/>
      </c>
      <c r="CO4" s="114" t="str">
        <f t="shared" si="8"/>
        <v/>
      </c>
      <c r="CP4" s="114" t="str">
        <f t="shared" si="8"/>
        <v/>
      </c>
      <c r="CQ4" s="114" t="str">
        <f t="shared" si="8"/>
        <v/>
      </c>
      <c r="CR4" s="114" t="str">
        <f t="shared" si="8"/>
        <v/>
      </c>
      <c r="CS4" s="114" t="str">
        <f t="shared" si="8"/>
        <v/>
      </c>
      <c r="CT4" s="114" t="str">
        <f t="shared" si="8"/>
        <v/>
      </c>
      <c r="CU4" s="114" t="str">
        <f t="shared" si="8"/>
        <v/>
      </c>
      <c r="CV4" s="114" t="str">
        <f t="shared" si="8"/>
        <v/>
      </c>
      <c r="CW4" s="114" t="str">
        <f t="shared" si="8"/>
        <v/>
      </c>
      <c r="CX4" s="114" t="str">
        <f t="shared" si="8"/>
        <v/>
      </c>
      <c r="CY4" s="114" t="str">
        <f t="shared" si="8"/>
        <v/>
      </c>
      <c r="CZ4" s="114" t="str">
        <f t="shared" si="8"/>
        <v/>
      </c>
      <c r="DA4" s="114" t="str">
        <f t="shared" si="8"/>
        <v/>
      </c>
      <c r="DB4" s="114" t="str">
        <f t="shared" si="8"/>
        <v/>
      </c>
      <c r="DC4" s="114" t="str">
        <f t="shared" si="8"/>
        <v/>
      </c>
      <c r="DD4" s="114" t="str">
        <f t="shared" si="8"/>
        <v/>
      </c>
      <c r="DE4" s="114" t="str">
        <f t="shared" si="8"/>
        <v/>
      </c>
      <c r="DF4" s="114" t="str">
        <f t="shared" si="8"/>
        <v/>
      </c>
      <c r="DG4" s="114" t="str">
        <f t="shared" si="8"/>
        <v/>
      </c>
      <c r="DH4" s="114" t="str">
        <f t="shared" si="8"/>
        <v/>
      </c>
      <c r="DI4" s="114" t="str">
        <f t="shared" si="8"/>
        <v/>
      </c>
      <c r="DJ4" s="114" t="str">
        <f t="shared" si="8"/>
        <v/>
      </c>
      <c r="DK4" s="114" t="str">
        <f t="shared" si="8"/>
        <v/>
      </c>
      <c r="DL4" s="114" t="str">
        <f t="shared" si="8"/>
        <v/>
      </c>
      <c r="DM4" s="114" t="str">
        <f t="shared" si="8"/>
        <v/>
      </c>
      <c r="DN4" s="114" t="str">
        <f t="shared" si="8"/>
        <v/>
      </c>
      <c r="DO4" s="114" t="str">
        <f t="shared" si="8"/>
        <v/>
      </c>
      <c r="DP4" s="114" t="str">
        <f t="shared" si="8"/>
        <v/>
      </c>
      <c r="DQ4" s="114" t="str">
        <f t="shared" si="8"/>
        <v/>
      </c>
      <c r="DR4" s="114" t="str">
        <f t="shared" si="8"/>
        <v/>
      </c>
      <c r="DS4" s="114" t="str">
        <f t="shared" si="8"/>
        <v/>
      </c>
      <c r="DT4" s="114" t="str">
        <f t="shared" si="8"/>
        <v/>
      </c>
      <c r="DU4" s="114" t="str">
        <f t="shared" si="8"/>
        <v/>
      </c>
      <c r="DV4" s="100" t="str">
        <f>S4</f>
        <v/>
      </c>
      <c r="DW4" s="114" t="str">
        <f t="shared" ref="DW4:DW6" si="9">IF($N4="","","0")</f>
        <v/>
      </c>
      <c r="DX4" s="100" t="str">
        <f>T4</f>
        <v/>
      </c>
      <c r="DY4" s="100" t="str">
        <f>U4</f>
        <v/>
      </c>
      <c r="DZ4" s="132" t="str">
        <f t="shared" ref="DZ4:DZ11" si="10">V4</f>
        <v/>
      </c>
      <c r="EA4" s="106" t="str">
        <f>N4</f>
        <v/>
      </c>
      <c r="EB4" s="100" t="str">
        <f>Y4</f>
        <v/>
      </c>
      <c r="EC4" s="100" t="str">
        <f t="shared" ref="EC4:EC11" si="11">Z4</f>
        <v/>
      </c>
      <c r="ED4" s="114" t="str">
        <f t="shared" ref="ED4:EM11" si="12">IF($N4="","","0")</f>
        <v/>
      </c>
      <c r="EE4" s="114" t="str">
        <f t="shared" si="12"/>
        <v/>
      </c>
      <c r="EF4" s="114" t="str">
        <f t="shared" si="12"/>
        <v/>
      </c>
      <c r="EG4" s="114" t="str">
        <f t="shared" si="12"/>
        <v/>
      </c>
      <c r="EH4" s="114" t="str">
        <f t="shared" si="12"/>
        <v/>
      </c>
      <c r="EI4" s="114" t="str">
        <f t="shared" si="12"/>
        <v/>
      </c>
      <c r="EJ4" s="114" t="str">
        <f t="shared" si="12"/>
        <v/>
      </c>
      <c r="EK4" s="114" t="str">
        <f t="shared" si="12"/>
        <v/>
      </c>
      <c r="EL4" s="114" t="str">
        <f t="shared" si="12"/>
        <v/>
      </c>
      <c r="EM4" s="114" t="str">
        <f t="shared" si="12"/>
        <v/>
      </c>
      <c r="EN4" s="113">
        <v>1</v>
      </c>
    </row>
    <row r="5" spans="1:144" x14ac:dyDescent="0.25">
      <c r="A5" s="97"/>
      <c r="B5" s="112" t="str">
        <f t="shared" ref="B5:B11" si="13">IF($N5="","","Irrigation System Rebates")</f>
        <v/>
      </c>
      <c r="C5" s="103" t="str">
        <f>IF(ISERROR(MATCH(SUM($EN5,C$13/10),'2 | Property &amp; Project Info'!$BQ:$BQ,0)),"",IF(INDEX('2 | Property &amp; Project Info'!$L:$L,MATCH(SUM($EN5,C$13/10),'2 | Property &amp; Project Info'!$BQ:$BQ,0))=0,"",INDEX('2 | Property &amp; Project Info'!$L:$L,MATCH(SUM($EN5,C$13/10),'2 | Property &amp; Project Info'!$BQ:$BQ,0))))</f>
        <v/>
      </c>
      <c r="D5" s="103" t="str">
        <f>IF(ISERROR(MATCH(SUM($EN5,D$13/10),'2 | Property &amp; Project Info'!$BQ:$BQ,0)),"",IF(INDEX('2 | Property &amp; Project Info'!$L:$L,MATCH(SUM($EN5,D$13/10),'2 | Property &amp; Project Info'!$BQ:$BQ,0))=0,"",INDEX('2 | Property &amp; Project Info'!$L:$L,MATCH(SUM($EN5,D$13/10),'2 | Property &amp; Project Info'!$BQ:$BQ,0))))</f>
        <v/>
      </c>
      <c r="E5" s="103" t="str">
        <f>IF(ISERROR(MATCH(SUM($EN5,E$13/10),'2 | Property &amp; Project Info'!$BQ:$BQ,0)),"",IF(INDEX('2 | Property &amp; Project Info'!$L:$L,MATCH(SUM($EN5,E$13/10),'2 | Property &amp; Project Info'!$BQ:$BQ,0))=0,"",INDEX('2 | Property &amp; Project Info'!$L:$L,MATCH(SUM($EN5,E$13/10),'2 | Property &amp; Project Info'!$BQ:$BQ,0))))</f>
        <v/>
      </c>
      <c r="F5" s="112" t="str">
        <f t="shared" ref="F5:F11" si="14">IF($N5="","","Fort Collins, CO")</f>
        <v/>
      </c>
      <c r="G5" s="106" t="str">
        <f t="shared" ref="G5:G11" si="15">IF($N5="","","Fort Collins Utilities")</f>
        <v/>
      </c>
      <c r="H5" s="106" t="str">
        <f t="shared" si="0"/>
        <v/>
      </c>
      <c r="I5" s="105" t="str">
        <f>IF('1 | Overview &amp; Provider Info'!$L$42="","",'1 | Overview &amp; Provider Info'!$L$42)</f>
        <v/>
      </c>
      <c r="J5" s="114" t="str">
        <f t="shared" si="1"/>
        <v/>
      </c>
      <c r="K5" s="127" t="str">
        <f>IF('Export (with a little input)'!$C$19="","",'Export (with a little input)'!$C$19)</f>
        <v/>
      </c>
      <c r="L5" s="101" t="str">
        <f>IF(ISERROR(MATCH(SUM($EN5,L$13/10),'2 | Property &amp; Project Info'!$BQ:$BQ,0)),"",IF(INDEX('2 | Property &amp; Project Info'!$L:$L,MATCH(SUM($EN5,L$13/10),'2 | Property &amp; Project Info'!$BQ:$BQ,0))=0,"",INDEX('2 | Property &amp; Project Info'!$L:$L,MATCH(SUM($EN5,L$13/10),'2 | Property &amp; Project Info'!$BQ:$BQ,0))))</f>
        <v/>
      </c>
      <c r="M5" s="129" t="str">
        <f>IF('Export (with a little input)'!$C$20="","",'Export (with a little input)'!$C$20)</f>
        <v/>
      </c>
      <c r="N5" s="101" t="str">
        <f>IF(ISERROR(MATCH(SUM($EN5,N$13/10),'2 | Property &amp; Project Info'!$BQ:$BQ,0)),"",IF(INDEX('2 | Property &amp; Project Info'!$CL:$CL,MATCH(SUM($EN5,N$13/10),'2 | Property &amp; Project Info'!$BQ:$BQ,0))=0,"",INDEX('2 | Property &amp; Project Info'!$CL:$CL,MATCH(SUM($EN5,N$13/10),'2 | Property &amp; Project Info'!$BQ:$BQ,0))))</f>
        <v/>
      </c>
      <c r="O5" s="100" t="str">
        <f t="shared" ref="O5:O11" si="16">N5</f>
        <v/>
      </c>
      <c r="P5" s="114" t="str">
        <f t="shared" ref="P5:R11" si="17">IF($N5="","","0")</f>
        <v/>
      </c>
      <c r="Q5" s="103" t="str">
        <f>IF('Export (with a little input)'!$C$21="","",'Export (with a little input)'!$C$21)</f>
        <v/>
      </c>
      <c r="R5" s="114" t="str">
        <f t="shared" si="17"/>
        <v/>
      </c>
      <c r="S5" s="103" t="str">
        <f>IF(ISERROR(MATCH(SUM($EN5,S$13/10),'2 | Property &amp; Project Info'!$BQ:$BQ,0)),"",IF(INDEX('2 | Property &amp; Project Info'!$CQ:$CQ,MATCH(SUM($EN5,S$13/10),'2 | Property &amp; Project Info'!$BQ:$BQ,0))=0,"",INDEX('2 | Property &amp; Project Info'!$CQ:$CQ,MATCH(SUM($EN5,S$13/10),'2 | Property &amp; Project Info'!$BQ:$BQ,0))))</f>
        <v/>
      </c>
      <c r="T5" s="101" t="str">
        <f>IF(ISERROR(MATCH(SUM($EN5,T$13/10),'2 | Property &amp; Project Info'!$BQ:$BQ,0)),"",IF(INDEX('2 | Property &amp; Project Info'!$CS:$CS,MATCH(SUM($EN5,T$13/10),'2 | Property &amp; Project Info'!$BQ:$BQ,0))=0,"",INDEX('2 | Property &amp; Project Info'!$CS:$CS,MATCH(SUM($EN5,T$13/10),'2 | Property &amp; Project Info'!$BQ:$BQ,0))))</f>
        <v/>
      </c>
      <c r="U5" s="103" t="str">
        <f>IF(ISERROR(MATCH(SUM($EN5,U$13/10),'2 | Property &amp; Project Info'!$BQ:$BQ,0)),"",IF(INDEX('2 | Property &amp; Project Info'!$CP:$CP,MATCH(SUM($EN5,U$13/10),'2 | Property &amp; Project Info'!$BQ:$BQ,0))=0,"",INDEX('2 | Property &amp; Project Info'!$CP:$CP,MATCH(SUM($EN5,U$13/10),'2 | Property &amp; Project Info'!$BQ:$BQ,0))))</f>
        <v/>
      </c>
      <c r="V5" s="131" t="str">
        <f>IF(ISERROR(MATCH(SUM($EN5,V$13/10),'2 | Property &amp; Project Info'!$BQ:$BQ,0)),"",IF(INDEX('2 | Property &amp; Project Info'!$L:$L,MATCH(SUM($EN5,V$13/10),'2 | Property &amp; Project Info'!$BQ:$BQ,0))=0,"",INDEX('2 | Property &amp; Project Info'!$L:$L,MATCH(SUM($EN5,V$13/10),'2 | Property &amp; Project Info'!$BQ:$BQ,0))))</f>
        <v/>
      </c>
      <c r="W5" s="100" t="str">
        <f t="shared" ref="W5:W11" si="18">IF(OR(N5="",V5=""),"",IF(SUM(V5,-N5)&lt;0,0,SUM(V5,-N5)))</f>
        <v/>
      </c>
      <c r="X5" s="106" t="str">
        <f t="shared" ref="X5:X11" si="19">IF(AND(V5&lt;&gt;"",U5&lt;&gt;""),V5/U5,"")</f>
        <v/>
      </c>
      <c r="Y5" s="103" t="str">
        <f>IF(ISERROR(MATCH(SUM($EN5,Y$13/10),'2 | Property &amp; Project Info'!$BQ:$BQ,0)),"",IF(INDEX('2 | Property &amp; Project Info'!$CV:$CV,MATCH(SUM($EN5,Y$13/10),'2 | Property &amp; Project Info'!$BQ:$BQ,0))=0,"",INDEX('2 | Property &amp; Project Info'!$CV:$CV,MATCH(SUM($EN5,Y$13/10),'2 | Property &amp; Project Info'!$BQ:$BQ,0))))</f>
        <v/>
      </c>
      <c r="Z5" s="101" t="str">
        <f>IF(ISERROR(MATCH(SUM($EN5,Z$13/10),'2 | Property &amp; Project Info'!$BQ:$BQ,0)),"",IF(INDEX('2 | Property &amp; Project Info'!$CY:$CY,MATCH(SUM($EN5,Z$13/10),'2 | Property &amp; Project Info'!$BQ:$BQ,0))=0,"",INDEX('2 | Property &amp; Project Info'!$CY:$CY,MATCH(SUM($EN5,Z$13/10),'2 | Property &amp; Project Info'!$BQ:$BQ,0))))</f>
        <v/>
      </c>
      <c r="AA5" s="114" t="str">
        <f t="shared" si="3"/>
        <v/>
      </c>
      <c r="AB5" s="114" t="str">
        <f t="shared" si="3"/>
        <v/>
      </c>
      <c r="AC5" s="114" t="str">
        <f t="shared" si="3"/>
        <v/>
      </c>
      <c r="AD5" s="114" t="str">
        <f t="shared" si="3"/>
        <v/>
      </c>
      <c r="AE5" s="114" t="str">
        <f t="shared" si="3"/>
        <v/>
      </c>
      <c r="AF5" s="114" t="str">
        <f t="shared" si="3"/>
        <v/>
      </c>
      <c r="AG5" s="114" t="str">
        <f t="shared" si="3"/>
        <v/>
      </c>
      <c r="AH5" s="114" t="str">
        <f t="shared" si="3"/>
        <v/>
      </c>
      <c r="AI5" s="114" t="str">
        <f t="shared" si="3"/>
        <v/>
      </c>
      <c r="AJ5" s="114" t="str">
        <f t="shared" si="3"/>
        <v/>
      </c>
      <c r="AK5" s="114" t="str">
        <f t="shared" si="3"/>
        <v/>
      </c>
      <c r="AL5" s="114" t="str">
        <f t="shared" si="3"/>
        <v/>
      </c>
      <c r="AM5" s="108" t="str">
        <f>IF('1 | Overview &amp; Provider Info'!$AK$42="","",'1 | Overview &amp; Provider Info'!$AK$42)</f>
        <v/>
      </c>
      <c r="AN5" s="109" t="str">
        <f>IF('1 | Overview &amp; Provider Info'!$AK$44="","",'1 | Overview &amp; Provider Info'!$AK$44)</f>
        <v/>
      </c>
      <c r="AO5" s="108" t="str">
        <f>IF('1 | Overview &amp; Provider Info'!$AK$48="","",'1 | Overview &amp; Provider Info'!$AK$48)</f>
        <v/>
      </c>
      <c r="AP5" s="109" t="str">
        <f>IF('1 | Overview &amp; Provider Info'!$L$44="","",'1 | Overview &amp; Provider Info'!$L$44)</f>
        <v/>
      </c>
      <c r="AQ5" s="108" t="str">
        <f>IF('1 | Overview &amp; Provider Info'!$L$46="","",'1 | Overview &amp; Provider Info'!$L$46)</f>
        <v/>
      </c>
      <c r="AR5" s="107" t="str">
        <f>IF('1 | Overview &amp; Provider Info'!$AK$60="","",'1 | Overview &amp; Provider Info'!$AK$60)</f>
        <v/>
      </c>
      <c r="AS5" s="105" t="str">
        <f>IF('1 | Overview &amp; Provider Info'!$L$42="","",'1 | Overview &amp; Provider Info'!$L$42)</f>
        <v/>
      </c>
      <c r="AT5" s="107" t="str">
        <f>IF('1 | Overview &amp; Provider Info'!$AK$62="","",'1 | Overview &amp; Provider Info'!$AK$62)</f>
        <v/>
      </c>
      <c r="AU5" s="105" t="str">
        <f>IF('1 | Overview &amp; Provider Info'!$AK$64="","",'1 | Overview &amp; Provider Info'!$AK$64)</f>
        <v/>
      </c>
      <c r="AV5" s="100" t="str">
        <f t="shared" ref="AV5:AV11" si="20">IF(AM5="","",AM5)</f>
        <v/>
      </c>
      <c r="AW5" s="100" t="str">
        <f t="shared" ref="AW5:AW11" si="21">IF(AN5="","",AN5)</f>
        <v/>
      </c>
      <c r="AX5" s="100" t="str">
        <f t="shared" ref="AX5:AX11" si="22">IF(AO5="","",AO5)</f>
        <v/>
      </c>
      <c r="AY5" s="114" t="str">
        <f t="shared" si="6"/>
        <v/>
      </c>
      <c r="AZ5" s="65"/>
      <c r="BA5" s="106" t="str">
        <f t="shared" ref="BA5:BA11" si="23">IF(K5="","",IF(ISERROR(VALUE(K5)),"",MONTH(VALUE(K5))))</f>
        <v/>
      </c>
      <c r="BB5" s="100" t="str">
        <f t="shared" ref="BB5:BB11" si="24">IF(K5="","",IF(ISERROR(VALUE(K5)),"",YEAR(VALUE(K5))))</f>
        <v/>
      </c>
      <c r="BC5" s="106" t="str">
        <f t="shared" ref="BC5:BC11" si="25">IF(L5="","",IF(ISERROR(VALUE(L5)),"",MONTH(VALUE(L5))))</f>
        <v/>
      </c>
      <c r="BD5" s="100" t="str">
        <f t="shared" ref="BD5:BD11" si="26">IF(L5="","",IF(ISERROR(VALUE(L5)),"",YEAR(VALUE(L5))))</f>
        <v/>
      </c>
      <c r="BE5" s="103" t="str">
        <f>IF(ISERROR(MATCH(SUM($EN5,BE$13/10),'2 | Property &amp; Project Info'!$BQ:$BQ,0)),"",IF(INDEX('2 | Property &amp; Project Info'!$L:$L,MATCH(SUM($EN5,BE$13/10),'2 | Property &amp; Project Info'!$BQ:$BQ,0))=0,"",INDEX('2 | Property &amp; Project Info'!$L:$L,MATCH(SUM($EN5,BE$13/10),'2 | Property &amp; Project Info'!$BQ:$BQ,0))))</f>
        <v/>
      </c>
      <c r="BF5" s="114" t="str">
        <f t="shared" si="7"/>
        <v/>
      </c>
      <c r="BG5" s="114" t="str">
        <f t="shared" si="7"/>
        <v/>
      </c>
      <c r="BH5" s="114" t="str">
        <f t="shared" si="7"/>
        <v/>
      </c>
      <c r="BI5" s="114" t="str">
        <f t="shared" si="7"/>
        <v/>
      </c>
      <c r="BJ5" s="114" t="str">
        <f t="shared" si="7"/>
        <v/>
      </c>
      <c r="BK5" s="114" t="str">
        <f t="shared" si="8"/>
        <v/>
      </c>
      <c r="BL5" s="114" t="str">
        <f t="shared" si="8"/>
        <v/>
      </c>
      <c r="BM5" s="114" t="str">
        <f t="shared" si="8"/>
        <v/>
      </c>
      <c r="BN5" s="114" t="str">
        <f t="shared" si="8"/>
        <v/>
      </c>
      <c r="BO5" s="114" t="str">
        <f t="shared" si="8"/>
        <v/>
      </c>
      <c r="BP5" s="114" t="str">
        <f t="shared" si="8"/>
        <v/>
      </c>
      <c r="BQ5" s="114" t="str">
        <f t="shared" si="8"/>
        <v/>
      </c>
      <c r="BR5" s="114" t="str">
        <f t="shared" si="8"/>
        <v/>
      </c>
      <c r="BS5" s="114" t="str">
        <f t="shared" si="8"/>
        <v/>
      </c>
      <c r="BT5" s="114" t="str">
        <f t="shared" si="8"/>
        <v/>
      </c>
      <c r="BU5" s="114" t="str">
        <f t="shared" si="8"/>
        <v/>
      </c>
      <c r="BV5" s="114" t="str">
        <f t="shared" si="8"/>
        <v/>
      </c>
      <c r="BW5" s="114" t="str">
        <f t="shared" si="8"/>
        <v/>
      </c>
      <c r="BX5" s="114" t="str">
        <f t="shared" si="8"/>
        <v/>
      </c>
      <c r="BY5" s="114" t="str">
        <f t="shared" si="8"/>
        <v/>
      </c>
      <c r="BZ5" s="114" t="str">
        <f t="shared" si="8"/>
        <v/>
      </c>
      <c r="CA5" s="114" t="str">
        <f t="shared" si="8"/>
        <v/>
      </c>
      <c r="CB5" s="114" t="str">
        <f t="shared" si="8"/>
        <v/>
      </c>
      <c r="CC5" s="114" t="str">
        <f t="shared" si="8"/>
        <v/>
      </c>
      <c r="CD5" s="114" t="str">
        <f t="shared" si="8"/>
        <v/>
      </c>
      <c r="CE5" s="114" t="str">
        <f t="shared" si="8"/>
        <v/>
      </c>
      <c r="CF5" s="114" t="str">
        <f t="shared" si="8"/>
        <v/>
      </c>
      <c r="CG5" s="114" t="str">
        <f t="shared" si="8"/>
        <v/>
      </c>
      <c r="CH5" s="114" t="str">
        <f t="shared" si="8"/>
        <v/>
      </c>
      <c r="CI5" s="114" t="str">
        <f t="shared" si="8"/>
        <v/>
      </c>
      <c r="CJ5" s="114" t="str">
        <f t="shared" si="8"/>
        <v/>
      </c>
      <c r="CK5" s="114" t="str">
        <f t="shared" si="8"/>
        <v/>
      </c>
      <c r="CL5" s="114" t="str">
        <f t="shared" si="8"/>
        <v/>
      </c>
      <c r="CM5" s="114" t="str">
        <f t="shared" si="8"/>
        <v/>
      </c>
      <c r="CN5" s="114" t="str">
        <f t="shared" si="8"/>
        <v/>
      </c>
      <c r="CO5" s="114" t="str">
        <f t="shared" si="8"/>
        <v/>
      </c>
      <c r="CP5" s="114" t="str">
        <f t="shared" si="8"/>
        <v/>
      </c>
      <c r="CQ5" s="114" t="str">
        <f t="shared" si="8"/>
        <v/>
      </c>
      <c r="CR5" s="114" t="str">
        <f t="shared" si="8"/>
        <v/>
      </c>
      <c r="CS5" s="114" t="str">
        <f t="shared" si="8"/>
        <v/>
      </c>
      <c r="CT5" s="114" t="str">
        <f t="shared" si="8"/>
        <v/>
      </c>
      <c r="CU5" s="114" t="str">
        <f t="shared" si="8"/>
        <v/>
      </c>
      <c r="CV5" s="114" t="str">
        <f t="shared" si="8"/>
        <v/>
      </c>
      <c r="CW5" s="114" t="str">
        <f t="shared" si="8"/>
        <v/>
      </c>
      <c r="CX5" s="114" t="str">
        <f t="shared" si="8"/>
        <v/>
      </c>
      <c r="CY5" s="114" t="str">
        <f t="shared" si="8"/>
        <v/>
      </c>
      <c r="CZ5" s="114" t="str">
        <f t="shared" si="8"/>
        <v/>
      </c>
      <c r="DA5" s="114" t="str">
        <f t="shared" si="8"/>
        <v/>
      </c>
      <c r="DB5" s="114" t="str">
        <f t="shared" si="8"/>
        <v/>
      </c>
      <c r="DC5" s="114" t="str">
        <f t="shared" si="8"/>
        <v/>
      </c>
      <c r="DD5" s="114" t="str">
        <f t="shared" si="8"/>
        <v/>
      </c>
      <c r="DE5" s="114" t="str">
        <f t="shared" si="8"/>
        <v/>
      </c>
      <c r="DF5" s="114" t="str">
        <f t="shared" si="8"/>
        <v/>
      </c>
      <c r="DG5" s="114" t="str">
        <f t="shared" si="8"/>
        <v/>
      </c>
      <c r="DH5" s="114" t="str">
        <f t="shared" si="8"/>
        <v/>
      </c>
      <c r="DI5" s="114" t="str">
        <f t="shared" si="8"/>
        <v/>
      </c>
      <c r="DJ5" s="114" t="str">
        <f t="shared" si="8"/>
        <v/>
      </c>
      <c r="DK5" s="114" t="str">
        <f t="shared" si="8"/>
        <v/>
      </c>
      <c r="DL5" s="114" t="str">
        <f t="shared" si="8"/>
        <v/>
      </c>
      <c r="DM5" s="114" t="str">
        <f t="shared" si="8"/>
        <v/>
      </c>
      <c r="DN5" s="114" t="str">
        <f t="shared" si="8"/>
        <v/>
      </c>
      <c r="DO5" s="114" t="str">
        <f t="shared" si="8"/>
        <v/>
      </c>
      <c r="DP5" s="114" t="str">
        <f t="shared" si="8"/>
        <v/>
      </c>
      <c r="DQ5" s="114" t="str">
        <f t="shared" si="8"/>
        <v/>
      </c>
      <c r="DR5" s="114" t="str">
        <f t="shared" si="8"/>
        <v/>
      </c>
      <c r="DS5" s="114" t="str">
        <f t="shared" si="8"/>
        <v/>
      </c>
      <c r="DT5" s="114" t="str">
        <f t="shared" si="8"/>
        <v/>
      </c>
      <c r="DU5" s="114" t="str">
        <f t="shared" si="8"/>
        <v/>
      </c>
      <c r="DV5" s="100" t="str">
        <f t="shared" ref="DV5:DV11" si="27">S5</f>
        <v/>
      </c>
      <c r="DW5" s="114" t="str">
        <f t="shared" si="9"/>
        <v/>
      </c>
      <c r="DX5" s="100" t="str">
        <f t="shared" ref="DX5:DX11" si="28">T5</f>
        <v/>
      </c>
      <c r="DY5" s="100" t="str">
        <f t="shared" ref="DY5:DY11" si="29">U5</f>
        <v/>
      </c>
      <c r="DZ5" s="132" t="str">
        <f t="shared" si="10"/>
        <v/>
      </c>
      <c r="EA5" s="106" t="str">
        <f t="shared" ref="EA5:EA11" si="30">N5</f>
        <v/>
      </c>
      <c r="EB5" s="100" t="str">
        <f t="shared" ref="EB5:EB11" si="31">Y5</f>
        <v/>
      </c>
      <c r="EC5" s="100" t="str">
        <f t="shared" si="11"/>
        <v/>
      </c>
      <c r="ED5" s="114" t="str">
        <f t="shared" si="12"/>
        <v/>
      </c>
      <c r="EE5" s="114" t="str">
        <f t="shared" si="12"/>
        <v/>
      </c>
      <c r="EF5" s="114" t="str">
        <f t="shared" si="12"/>
        <v/>
      </c>
      <c r="EG5" s="114" t="str">
        <f t="shared" si="12"/>
        <v/>
      </c>
      <c r="EH5" s="114" t="str">
        <f t="shared" si="12"/>
        <v/>
      </c>
      <c r="EI5" s="114" t="str">
        <f t="shared" si="12"/>
        <v/>
      </c>
      <c r="EJ5" s="114" t="str">
        <f t="shared" si="12"/>
        <v/>
      </c>
      <c r="EK5" s="114" t="str">
        <f t="shared" si="12"/>
        <v/>
      </c>
      <c r="EL5" s="114" t="str">
        <f t="shared" si="12"/>
        <v/>
      </c>
      <c r="EM5" s="114" t="str">
        <f t="shared" si="12"/>
        <v/>
      </c>
      <c r="EN5" s="113">
        <v>2</v>
      </c>
    </row>
    <row r="6" spans="1:144" x14ac:dyDescent="0.25">
      <c r="A6" s="97"/>
      <c r="B6" s="112" t="str">
        <f t="shared" si="13"/>
        <v/>
      </c>
      <c r="C6" s="103" t="str">
        <f>IF(ISERROR(MATCH(SUM($EN6,C$13/10),'2 | Property &amp; Project Info'!$BQ:$BQ,0)),"",IF(INDEX('2 | Property &amp; Project Info'!$L:$L,MATCH(SUM($EN6,C$13/10),'2 | Property &amp; Project Info'!$BQ:$BQ,0))=0,"",INDEX('2 | Property &amp; Project Info'!$L:$L,MATCH(SUM($EN6,C$13/10),'2 | Property &amp; Project Info'!$BQ:$BQ,0))))</f>
        <v/>
      </c>
      <c r="D6" s="103" t="str">
        <f>IF(ISERROR(MATCH(SUM($EN6,D$13/10),'2 | Property &amp; Project Info'!$BQ:$BQ,0)),"",IF(INDEX('2 | Property &amp; Project Info'!$L:$L,MATCH(SUM($EN6,D$13/10),'2 | Property &amp; Project Info'!$BQ:$BQ,0))=0,"",INDEX('2 | Property &amp; Project Info'!$L:$L,MATCH(SUM($EN6,D$13/10),'2 | Property &amp; Project Info'!$BQ:$BQ,0))))</f>
        <v/>
      </c>
      <c r="E6" s="103" t="str">
        <f>IF(ISERROR(MATCH(SUM($EN6,E$13/10),'2 | Property &amp; Project Info'!$BQ:$BQ,0)),"",IF(INDEX('2 | Property &amp; Project Info'!$L:$L,MATCH(SUM($EN6,E$13/10),'2 | Property &amp; Project Info'!$BQ:$BQ,0))=0,"",INDEX('2 | Property &amp; Project Info'!$L:$L,MATCH(SUM($EN6,E$13/10),'2 | Property &amp; Project Info'!$BQ:$BQ,0))))</f>
        <v/>
      </c>
      <c r="F6" s="112" t="str">
        <f t="shared" si="14"/>
        <v/>
      </c>
      <c r="G6" s="106" t="str">
        <f t="shared" si="15"/>
        <v/>
      </c>
      <c r="H6" s="106" t="str">
        <f t="shared" si="0"/>
        <v/>
      </c>
      <c r="I6" s="105" t="str">
        <f>IF('1 | Overview &amp; Provider Info'!$L$42="","",'1 | Overview &amp; Provider Info'!$L$42)</f>
        <v/>
      </c>
      <c r="J6" s="114" t="str">
        <f t="shared" si="1"/>
        <v/>
      </c>
      <c r="K6" s="127" t="str">
        <f>IF('Export (with a little input)'!$C$19="","",'Export (with a little input)'!$C$19)</f>
        <v/>
      </c>
      <c r="L6" s="101" t="str">
        <f>IF(ISERROR(MATCH(SUM($EN6,L$13/10),'2 | Property &amp; Project Info'!$BQ:$BQ,0)),"",IF(INDEX('2 | Property &amp; Project Info'!$L:$L,MATCH(SUM($EN6,L$13/10),'2 | Property &amp; Project Info'!$BQ:$BQ,0))=0,"",INDEX('2 | Property &amp; Project Info'!$L:$L,MATCH(SUM($EN6,L$13/10),'2 | Property &amp; Project Info'!$BQ:$BQ,0))))</f>
        <v/>
      </c>
      <c r="M6" s="129" t="str">
        <f>IF('Export (with a little input)'!$C$20="","",'Export (with a little input)'!$C$20)</f>
        <v/>
      </c>
      <c r="N6" s="101" t="str">
        <f>IF(ISERROR(MATCH(SUM($EN6,N$13/10),'2 | Property &amp; Project Info'!$BQ:$BQ,0)),"",IF(INDEX('2 | Property &amp; Project Info'!$CL:$CL,MATCH(SUM($EN6,N$13/10),'2 | Property &amp; Project Info'!$BQ:$BQ,0))=0,"",INDEX('2 | Property &amp; Project Info'!$CL:$CL,MATCH(SUM($EN6,N$13/10),'2 | Property &amp; Project Info'!$BQ:$BQ,0))))</f>
        <v/>
      </c>
      <c r="O6" s="100" t="str">
        <f t="shared" si="16"/>
        <v/>
      </c>
      <c r="P6" s="114" t="str">
        <f t="shared" si="17"/>
        <v/>
      </c>
      <c r="Q6" s="103" t="str">
        <f>IF('Export (with a little input)'!$C$21="","",'Export (with a little input)'!$C$21)</f>
        <v/>
      </c>
      <c r="R6" s="114" t="str">
        <f t="shared" si="17"/>
        <v/>
      </c>
      <c r="S6" s="103" t="str">
        <f>IF(ISERROR(MATCH(SUM($EN6,S$13/10),'2 | Property &amp; Project Info'!$BQ:$BQ,0)),"",IF(INDEX('2 | Property &amp; Project Info'!$CQ:$CQ,MATCH(SUM($EN6,S$13/10),'2 | Property &amp; Project Info'!$BQ:$BQ,0))=0,"",INDEX('2 | Property &amp; Project Info'!$CQ:$CQ,MATCH(SUM($EN6,S$13/10),'2 | Property &amp; Project Info'!$BQ:$BQ,0))))</f>
        <v/>
      </c>
      <c r="T6" s="101" t="str">
        <f>IF(ISERROR(MATCH(SUM($EN6,T$13/10),'2 | Property &amp; Project Info'!$BQ:$BQ,0)),"",IF(INDEX('2 | Property &amp; Project Info'!$CS:$CS,MATCH(SUM($EN6,T$13/10),'2 | Property &amp; Project Info'!$BQ:$BQ,0))=0,"",INDEX('2 | Property &amp; Project Info'!$CS:$CS,MATCH(SUM($EN6,T$13/10),'2 | Property &amp; Project Info'!$BQ:$BQ,0))))</f>
        <v/>
      </c>
      <c r="U6" s="103" t="str">
        <f>IF(ISERROR(MATCH(SUM($EN6,U$13/10),'2 | Property &amp; Project Info'!$BQ:$BQ,0)),"",IF(INDEX('2 | Property &amp; Project Info'!$CP:$CP,MATCH(SUM($EN6,U$13/10),'2 | Property &amp; Project Info'!$BQ:$BQ,0))=0,"",INDEX('2 | Property &amp; Project Info'!$CP:$CP,MATCH(SUM($EN6,U$13/10),'2 | Property &amp; Project Info'!$BQ:$BQ,0))))</f>
        <v/>
      </c>
      <c r="V6" s="131" t="str">
        <f>IF(ISERROR(MATCH(SUM($EN6,V$13/10),'2 | Property &amp; Project Info'!$BQ:$BQ,0)),"",IF(INDEX('2 | Property &amp; Project Info'!$L:$L,MATCH(SUM($EN6,V$13/10),'2 | Property &amp; Project Info'!$BQ:$BQ,0))=0,"",INDEX('2 | Property &amp; Project Info'!$L:$L,MATCH(SUM($EN6,V$13/10),'2 | Property &amp; Project Info'!$BQ:$BQ,0))))</f>
        <v/>
      </c>
      <c r="W6" s="100" t="str">
        <f t="shared" si="18"/>
        <v/>
      </c>
      <c r="X6" s="106" t="str">
        <f t="shared" si="19"/>
        <v/>
      </c>
      <c r="Y6" s="104" t="str">
        <f>IF(ISERROR(MATCH(SUM($EN6,Y$13/10),'2 | Property &amp; Project Info'!$BQ:$BQ,0)),"",IF(INDEX('2 | Property &amp; Project Info'!$CV:$CV,MATCH(SUM($EN6,Y$13/10),'2 | Property &amp; Project Info'!$BQ:$BQ,0))=0,"",INDEX('2 | Property &amp; Project Info'!$CV:$CV,MATCH(SUM($EN6,Y$13/10),'2 | Property &amp; Project Info'!$BQ:$BQ,0))))</f>
        <v/>
      </c>
      <c r="Z6" s="102" t="str">
        <f>IF(ISERROR(MATCH(SUM($EN6,Z$13/10),'2 | Property &amp; Project Info'!$BQ:$BQ,0)),"",IF(INDEX('2 | Property &amp; Project Info'!$CY:$CY,MATCH(SUM($EN6,Z$13/10),'2 | Property &amp; Project Info'!$BQ:$BQ,0))=0,"",INDEX('2 | Property &amp; Project Info'!$CY:$CY,MATCH(SUM($EN6,Z$13/10),'2 | Property &amp; Project Info'!$BQ:$BQ,0))))</f>
        <v/>
      </c>
      <c r="AA6" s="114" t="str">
        <f t="shared" si="3"/>
        <v/>
      </c>
      <c r="AB6" s="114" t="str">
        <f t="shared" si="3"/>
        <v/>
      </c>
      <c r="AC6" s="114" t="str">
        <f t="shared" si="3"/>
        <v/>
      </c>
      <c r="AD6" s="114" t="str">
        <f t="shared" si="3"/>
        <v/>
      </c>
      <c r="AE6" s="114" t="str">
        <f t="shared" si="3"/>
        <v/>
      </c>
      <c r="AF6" s="114" t="str">
        <f t="shared" si="3"/>
        <v/>
      </c>
      <c r="AG6" s="114" t="str">
        <f t="shared" si="3"/>
        <v/>
      </c>
      <c r="AH6" s="114" t="str">
        <f t="shared" si="3"/>
        <v/>
      </c>
      <c r="AI6" s="114" t="str">
        <f t="shared" si="3"/>
        <v/>
      </c>
      <c r="AJ6" s="114" t="str">
        <f t="shared" si="3"/>
        <v/>
      </c>
      <c r="AK6" s="114" t="str">
        <f t="shared" si="3"/>
        <v/>
      </c>
      <c r="AL6" s="114" t="str">
        <f t="shared" si="3"/>
        <v/>
      </c>
      <c r="AM6" s="110" t="str">
        <f>IF('1 | Overview &amp; Provider Info'!$AK$42="","",'1 | Overview &amp; Provider Info'!$AK$42)</f>
        <v/>
      </c>
      <c r="AN6" s="111" t="str">
        <f>IF('1 | Overview &amp; Provider Info'!$AK$44="","",'1 | Overview &amp; Provider Info'!$AK$44)</f>
        <v/>
      </c>
      <c r="AO6" s="110" t="str">
        <f>IF('1 | Overview &amp; Provider Info'!$AK$48="","",'1 | Overview &amp; Provider Info'!$AK$48)</f>
        <v/>
      </c>
      <c r="AP6" s="111" t="str">
        <f>IF('1 | Overview &amp; Provider Info'!$L$44="","",'1 | Overview &amp; Provider Info'!$L$44)</f>
        <v/>
      </c>
      <c r="AQ6" s="110" t="str">
        <f>IF('1 | Overview &amp; Provider Info'!$L$46="","",'1 | Overview &amp; Provider Info'!$L$46)</f>
        <v/>
      </c>
      <c r="AR6" s="107" t="str">
        <f>IF('1 | Overview &amp; Provider Info'!$AK$60="","",'1 | Overview &amp; Provider Info'!$AK$60)</f>
        <v/>
      </c>
      <c r="AS6" s="105" t="str">
        <f>IF('1 | Overview &amp; Provider Info'!$L$42="","",'1 | Overview &amp; Provider Info'!$L$42)</f>
        <v/>
      </c>
      <c r="AT6" s="107" t="str">
        <f>IF('1 | Overview &amp; Provider Info'!$AK$62="","",'1 | Overview &amp; Provider Info'!$AK$62)</f>
        <v/>
      </c>
      <c r="AU6" s="105" t="str">
        <f>IF('1 | Overview &amp; Provider Info'!$AK$64="","",'1 | Overview &amp; Provider Info'!$AK$64)</f>
        <v/>
      </c>
      <c r="AV6" s="100" t="str">
        <f t="shared" si="20"/>
        <v/>
      </c>
      <c r="AW6" s="100" t="str">
        <f t="shared" si="21"/>
        <v/>
      </c>
      <c r="AX6" s="100" t="str">
        <f t="shared" si="22"/>
        <v/>
      </c>
      <c r="AY6" s="114" t="str">
        <f t="shared" si="6"/>
        <v/>
      </c>
      <c r="AZ6" s="65"/>
      <c r="BA6" s="106" t="str">
        <f t="shared" si="23"/>
        <v/>
      </c>
      <c r="BB6" s="100" t="str">
        <f t="shared" si="24"/>
        <v/>
      </c>
      <c r="BC6" s="106" t="str">
        <f t="shared" si="25"/>
        <v/>
      </c>
      <c r="BD6" s="100" t="str">
        <f t="shared" si="26"/>
        <v/>
      </c>
      <c r="BE6" s="103" t="str">
        <f>IF(ISERROR(MATCH(SUM($EN6,BE$13/10),'2 | Property &amp; Project Info'!$BQ:$BQ,0)),"",IF(INDEX('2 | Property &amp; Project Info'!$L:$L,MATCH(SUM($EN6,BE$13/10),'2 | Property &amp; Project Info'!$BQ:$BQ,0))=0,"",INDEX('2 | Property &amp; Project Info'!$L:$L,MATCH(SUM($EN6,BE$13/10),'2 | Property &amp; Project Info'!$BQ:$BQ,0))))</f>
        <v/>
      </c>
      <c r="BF6" s="114" t="str">
        <f t="shared" si="7"/>
        <v/>
      </c>
      <c r="BG6" s="114" t="str">
        <f t="shared" si="7"/>
        <v/>
      </c>
      <c r="BH6" s="114" t="str">
        <f t="shared" si="7"/>
        <v/>
      </c>
      <c r="BI6" s="114" t="str">
        <f t="shared" si="7"/>
        <v/>
      </c>
      <c r="BJ6" s="114" t="str">
        <f t="shared" si="7"/>
        <v/>
      </c>
      <c r="BK6" s="114" t="str">
        <f t="shared" si="8"/>
        <v/>
      </c>
      <c r="BL6" s="114" t="str">
        <f t="shared" si="8"/>
        <v/>
      </c>
      <c r="BM6" s="114" t="str">
        <f t="shared" si="8"/>
        <v/>
      </c>
      <c r="BN6" s="114" t="str">
        <f t="shared" si="8"/>
        <v/>
      </c>
      <c r="BO6" s="114" t="str">
        <f t="shared" si="8"/>
        <v/>
      </c>
      <c r="BP6" s="114" t="str">
        <f t="shared" si="8"/>
        <v/>
      </c>
      <c r="BQ6" s="114" t="str">
        <f t="shared" si="8"/>
        <v/>
      </c>
      <c r="BR6" s="114" t="str">
        <f t="shared" si="8"/>
        <v/>
      </c>
      <c r="BS6" s="114" t="str">
        <f t="shared" si="8"/>
        <v/>
      </c>
      <c r="BT6" s="114" t="str">
        <f t="shared" si="8"/>
        <v/>
      </c>
      <c r="BU6" s="114" t="str">
        <f t="shared" si="8"/>
        <v/>
      </c>
      <c r="BV6" s="114" t="str">
        <f t="shared" si="8"/>
        <v/>
      </c>
      <c r="BW6" s="114" t="str">
        <f t="shared" si="8"/>
        <v/>
      </c>
      <c r="BX6" s="114" t="str">
        <f t="shared" si="8"/>
        <v/>
      </c>
      <c r="BY6" s="114" t="str">
        <f t="shared" si="8"/>
        <v/>
      </c>
      <c r="BZ6" s="114" t="str">
        <f t="shared" si="8"/>
        <v/>
      </c>
      <c r="CA6" s="114" t="str">
        <f t="shared" si="8"/>
        <v/>
      </c>
      <c r="CB6" s="114" t="str">
        <f t="shared" si="8"/>
        <v/>
      </c>
      <c r="CC6" s="114" t="str">
        <f t="shared" si="8"/>
        <v/>
      </c>
      <c r="CD6" s="114" t="str">
        <f t="shared" si="8"/>
        <v/>
      </c>
      <c r="CE6" s="114" t="str">
        <f t="shared" si="8"/>
        <v/>
      </c>
      <c r="CF6" s="114" t="str">
        <f t="shared" si="8"/>
        <v/>
      </c>
      <c r="CG6" s="114" t="str">
        <f t="shared" si="8"/>
        <v/>
      </c>
      <c r="CH6" s="114" t="str">
        <f t="shared" si="8"/>
        <v/>
      </c>
      <c r="CI6" s="114" t="str">
        <f t="shared" si="8"/>
        <v/>
      </c>
      <c r="CJ6" s="114" t="str">
        <f t="shared" si="8"/>
        <v/>
      </c>
      <c r="CK6" s="114" t="str">
        <f t="shared" si="8"/>
        <v/>
      </c>
      <c r="CL6" s="114" t="str">
        <f t="shared" si="8"/>
        <v/>
      </c>
      <c r="CM6" s="114" t="str">
        <f t="shared" si="8"/>
        <v/>
      </c>
      <c r="CN6" s="114" t="str">
        <f t="shared" si="8"/>
        <v/>
      </c>
      <c r="CO6" s="114" t="str">
        <f t="shared" si="8"/>
        <v/>
      </c>
      <c r="CP6" s="114" t="str">
        <f t="shared" si="8"/>
        <v/>
      </c>
      <c r="CQ6" s="114" t="str">
        <f t="shared" si="8"/>
        <v/>
      </c>
      <c r="CR6" s="114" t="str">
        <f t="shared" si="8"/>
        <v/>
      </c>
      <c r="CS6" s="114" t="str">
        <f t="shared" si="8"/>
        <v/>
      </c>
      <c r="CT6" s="114" t="str">
        <f t="shared" si="8"/>
        <v/>
      </c>
      <c r="CU6" s="114" t="str">
        <f t="shared" si="8"/>
        <v/>
      </c>
      <c r="CV6" s="114" t="str">
        <f t="shared" si="8"/>
        <v/>
      </c>
      <c r="CW6" s="114" t="str">
        <f t="shared" si="8"/>
        <v/>
      </c>
      <c r="CX6" s="114" t="str">
        <f t="shared" si="8"/>
        <v/>
      </c>
      <c r="CY6" s="114" t="str">
        <f t="shared" si="8"/>
        <v/>
      </c>
      <c r="CZ6" s="114" t="str">
        <f t="shared" si="8"/>
        <v/>
      </c>
      <c r="DA6" s="114" t="str">
        <f t="shared" si="8"/>
        <v/>
      </c>
      <c r="DB6" s="114" t="str">
        <f t="shared" si="8"/>
        <v/>
      </c>
      <c r="DC6" s="114" t="str">
        <f t="shared" si="8"/>
        <v/>
      </c>
      <c r="DD6" s="114" t="str">
        <f t="shared" si="8"/>
        <v/>
      </c>
      <c r="DE6" s="114" t="str">
        <f t="shared" si="8"/>
        <v/>
      </c>
      <c r="DF6" s="114" t="str">
        <f t="shared" si="8"/>
        <v/>
      </c>
      <c r="DG6" s="114" t="str">
        <f t="shared" si="8"/>
        <v/>
      </c>
      <c r="DH6" s="114" t="str">
        <f t="shared" si="8"/>
        <v/>
      </c>
      <c r="DI6" s="114" t="str">
        <f t="shared" si="8"/>
        <v/>
      </c>
      <c r="DJ6" s="114" t="str">
        <f t="shared" si="8"/>
        <v/>
      </c>
      <c r="DK6" s="114" t="str">
        <f t="shared" si="8"/>
        <v/>
      </c>
      <c r="DL6" s="114" t="str">
        <f t="shared" si="8"/>
        <v/>
      </c>
      <c r="DM6" s="114" t="str">
        <f t="shared" si="8"/>
        <v/>
      </c>
      <c r="DN6" s="114" t="str">
        <f t="shared" si="8"/>
        <v/>
      </c>
      <c r="DO6" s="114" t="str">
        <f t="shared" si="8"/>
        <v/>
      </c>
      <c r="DP6" s="114" t="str">
        <f t="shared" si="8"/>
        <v/>
      </c>
      <c r="DQ6" s="114" t="str">
        <f t="shared" si="8"/>
        <v/>
      </c>
      <c r="DR6" s="114" t="str">
        <f t="shared" si="8"/>
        <v/>
      </c>
      <c r="DS6" s="114" t="str">
        <f t="shared" si="8"/>
        <v/>
      </c>
      <c r="DT6" s="114" t="str">
        <f t="shared" si="8"/>
        <v/>
      </c>
      <c r="DU6" s="114" t="str">
        <f t="shared" si="8"/>
        <v/>
      </c>
      <c r="DV6" s="100" t="str">
        <f t="shared" si="27"/>
        <v/>
      </c>
      <c r="DW6" s="114" t="str">
        <f t="shared" si="9"/>
        <v/>
      </c>
      <c r="DX6" s="100" t="str">
        <f t="shared" si="28"/>
        <v/>
      </c>
      <c r="DY6" s="100" t="str">
        <f t="shared" si="29"/>
        <v/>
      </c>
      <c r="DZ6" s="132" t="str">
        <f t="shared" si="10"/>
        <v/>
      </c>
      <c r="EA6" s="106" t="str">
        <f t="shared" si="30"/>
        <v/>
      </c>
      <c r="EB6" s="100" t="str">
        <f t="shared" si="31"/>
        <v/>
      </c>
      <c r="EC6" s="100" t="str">
        <f t="shared" si="11"/>
        <v/>
      </c>
      <c r="ED6" s="114" t="str">
        <f t="shared" si="12"/>
        <v/>
      </c>
      <c r="EE6" s="114" t="str">
        <f t="shared" si="12"/>
        <v/>
      </c>
      <c r="EF6" s="114" t="str">
        <f t="shared" si="12"/>
        <v/>
      </c>
      <c r="EG6" s="114" t="str">
        <f t="shared" si="12"/>
        <v/>
      </c>
      <c r="EH6" s="114" t="str">
        <f t="shared" si="12"/>
        <v/>
      </c>
      <c r="EI6" s="114" t="str">
        <f t="shared" si="12"/>
        <v/>
      </c>
      <c r="EJ6" s="114" t="str">
        <f t="shared" si="12"/>
        <v/>
      </c>
      <c r="EK6" s="114" t="str">
        <f t="shared" si="12"/>
        <v/>
      </c>
      <c r="EL6" s="114" t="str">
        <f t="shared" si="12"/>
        <v/>
      </c>
      <c r="EM6" s="114" t="str">
        <f t="shared" si="12"/>
        <v/>
      </c>
      <c r="EN6" s="113">
        <v>3</v>
      </c>
    </row>
    <row r="7" spans="1:144" x14ac:dyDescent="0.25">
      <c r="A7" s="97"/>
      <c r="B7" s="112" t="str">
        <f t="shared" si="13"/>
        <v/>
      </c>
      <c r="C7" s="103" t="str">
        <f>IF(ISERROR(MATCH(SUM($EN7,C$13/10),'2 | Property &amp; Project Info'!$BQ:$BQ,0)),"",IF(INDEX('2 | Property &amp; Project Info'!$L:$L,MATCH(SUM($EN7,C$13/10),'2 | Property &amp; Project Info'!$BQ:$BQ,0))=0,"",INDEX('2 | Property &amp; Project Info'!$L:$L,MATCH(SUM($EN7,C$13/10),'2 | Property &amp; Project Info'!$BQ:$BQ,0))))</f>
        <v/>
      </c>
      <c r="D7" s="103" t="str">
        <f>IF(ISERROR(MATCH(SUM($EN7,D$13/10),'2 | Property &amp; Project Info'!$BQ:$BQ,0)),"",IF(INDEX('2 | Property &amp; Project Info'!$L:$L,MATCH(SUM($EN7,D$13/10),'2 | Property &amp; Project Info'!$BQ:$BQ,0))=0,"",INDEX('2 | Property &amp; Project Info'!$L:$L,MATCH(SUM($EN7,D$13/10),'2 | Property &amp; Project Info'!$BQ:$BQ,0))))</f>
        <v/>
      </c>
      <c r="E7" s="103" t="str">
        <f>IF(ISERROR(MATCH(SUM($EN7,E$13/10),'2 | Property &amp; Project Info'!$BQ:$BQ,0)),"",IF(INDEX('2 | Property &amp; Project Info'!$L:$L,MATCH(SUM($EN7,E$13/10),'2 | Property &amp; Project Info'!$BQ:$BQ,0))=0,"",INDEX('2 | Property &amp; Project Info'!$L:$L,MATCH(SUM($EN7,E$13/10),'2 | Property &amp; Project Info'!$BQ:$BQ,0))))</f>
        <v/>
      </c>
      <c r="F7" s="112" t="str">
        <f t="shared" si="14"/>
        <v/>
      </c>
      <c r="G7" s="106" t="str">
        <f t="shared" si="15"/>
        <v/>
      </c>
      <c r="H7" s="106" t="str">
        <f t="shared" si="0"/>
        <v/>
      </c>
      <c r="I7" s="105" t="str">
        <f>IF('1 | Overview &amp; Provider Info'!$L$42="","",'1 | Overview &amp; Provider Info'!$L$42)</f>
        <v/>
      </c>
      <c r="J7" s="114" t="str">
        <f t="shared" si="1"/>
        <v/>
      </c>
      <c r="K7" s="127" t="str">
        <f>IF('Export (with a little input)'!$C$19="","",'Export (with a little input)'!$C$19)</f>
        <v/>
      </c>
      <c r="L7" s="101" t="str">
        <f>IF(ISERROR(MATCH(SUM($EN7,L$13/10),'2 | Property &amp; Project Info'!$BQ:$BQ,0)),"",IF(INDEX('2 | Property &amp; Project Info'!$L:$L,MATCH(SUM($EN7,L$13/10),'2 | Property &amp; Project Info'!$BQ:$BQ,0))=0,"",INDEX('2 | Property &amp; Project Info'!$L:$L,MATCH(SUM($EN7,L$13/10),'2 | Property &amp; Project Info'!$BQ:$BQ,0))))</f>
        <v/>
      </c>
      <c r="M7" s="129" t="str">
        <f>IF('Export (with a little input)'!$C$20="","",'Export (with a little input)'!$C$20)</f>
        <v/>
      </c>
      <c r="N7" s="101" t="str">
        <f>IF(ISERROR(MATCH(SUM($EN7,N$13/10),'2 | Property &amp; Project Info'!$BQ:$BQ,0)),"",IF(INDEX('2 | Property &amp; Project Info'!$CL:$CL,MATCH(SUM($EN7,N$13/10),'2 | Property &amp; Project Info'!$BQ:$BQ,0))=0,"",INDEX('2 | Property &amp; Project Info'!$CL:$CL,MATCH(SUM($EN7,N$13/10),'2 | Property &amp; Project Info'!$BQ:$BQ,0))))</f>
        <v/>
      </c>
      <c r="O7" s="100" t="str">
        <f t="shared" si="16"/>
        <v/>
      </c>
      <c r="P7" s="114" t="str">
        <f t="shared" si="17"/>
        <v/>
      </c>
      <c r="Q7" s="103" t="str">
        <f>IF('Export (with a little input)'!$C$21="","",'Export (with a little input)'!$C$21)</f>
        <v/>
      </c>
      <c r="R7" s="114" t="str">
        <f t="shared" si="17"/>
        <v/>
      </c>
      <c r="S7" s="103" t="str">
        <f>IF(ISERROR(MATCH(SUM($EN7,S$13/10),'2 | Property &amp; Project Info'!$BQ:$BQ,0)),"",IF(INDEX('2 | Property &amp; Project Info'!$CQ:$CQ,MATCH(SUM($EN7,S$13/10),'2 | Property &amp; Project Info'!$BQ:$BQ,0))=0,"",INDEX('2 | Property &amp; Project Info'!$CQ:$CQ,MATCH(SUM($EN7,S$13/10),'2 | Property &amp; Project Info'!$BQ:$BQ,0))))</f>
        <v/>
      </c>
      <c r="T7" s="101" t="str">
        <f>IF(ISERROR(MATCH(SUM($EN7,T$13/10),'2 | Property &amp; Project Info'!$BQ:$BQ,0)),"",IF(INDEX('2 | Property &amp; Project Info'!$CS:$CS,MATCH(SUM($EN7,T$13/10),'2 | Property &amp; Project Info'!$BQ:$BQ,0))=0,"",INDEX('2 | Property &amp; Project Info'!$CS:$CS,MATCH(SUM($EN7,T$13/10),'2 | Property &amp; Project Info'!$BQ:$BQ,0))))</f>
        <v/>
      </c>
      <c r="U7" s="103" t="str">
        <f>IF(ISERROR(MATCH(SUM($EN7,U$13/10),'2 | Property &amp; Project Info'!$BQ:$BQ,0)),"",IF(INDEX('2 | Property &amp; Project Info'!$CP:$CP,MATCH(SUM($EN7,U$13/10),'2 | Property &amp; Project Info'!$BQ:$BQ,0))=0,"",INDEX('2 | Property &amp; Project Info'!$CP:$CP,MATCH(SUM($EN7,U$13/10),'2 | Property &amp; Project Info'!$BQ:$BQ,0))))</f>
        <v/>
      </c>
      <c r="V7" s="131" t="str">
        <f>IF(ISERROR(MATCH(SUM($EN7,V$13/10),'2 | Property &amp; Project Info'!$BQ:$BQ,0)),"",IF(INDEX('2 | Property &amp; Project Info'!$L:$L,MATCH(SUM($EN7,V$13/10),'2 | Property &amp; Project Info'!$BQ:$BQ,0))=0,"",INDEX('2 | Property &amp; Project Info'!$L:$L,MATCH(SUM($EN7,V$13/10),'2 | Property &amp; Project Info'!$BQ:$BQ,0))))</f>
        <v/>
      </c>
      <c r="W7" s="100" t="str">
        <f t="shared" si="18"/>
        <v/>
      </c>
      <c r="X7" s="106" t="str">
        <f t="shared" si="19"/>
        <v/>
      </c>
      <c r="Y7" s="103" t="str">
        <f>IF(ISERROR(MATCH(SUM($EN7,Y$13/10),'2 | Property &amp; Project Info'!$BQ:$BQ,0)),"",IF(INDEX('2 | Property &amp; Project Info'!$CV:$CV,MATCH(SUM($EN7,Y$13/10),'2 | Property &amp; Project Info'!$BQ:$BQ,0))=0,"",INDEX('2 | Property &amp; Project Info'!$CV:$CV,MATCH(SUM($EN7,Y$13/10),'2 | Property &amp; Project Info'!$BQ:$BQ,0))))</f>
        <v/>
      </c>
      <c r="Z7" s="101" t="str">
        <f>IF(ISERROR(MATCH(SUM($EN7,Z$13/10),'2 | Property &amp; Project Info'!$BQ:$BQ,0)),"",IF(INDEX('2 | Property &amp; Project Info'!$CY:$CY,MATCH(SUM($EN7,Z$13/10),'2 | Property &amp; Project Info'!$BQ:$BQ,0))=0,"",INDEX('2 | Property &amp; Project Info'!$CY:$CY,MATCH(SUM($EN7,Z$13/10),'2 | Property &amp; Project Info'!$BQ:$BQ,0))))</f>
        <v/>
      </c>
      <c r="AA7" s="114" t="str">
        <f t="shared" si="3"/>
        <v/>
      </c>
      <c r="AB7" s="114" t="str">
        <f t="shared" si="3"/>
        <v/>
      </c>
      <c r="AC7" s="114" t="str">
        <f t="shared" si="3"/>
        <v/>
      </c>
      <c r="AD7" s="114" t="str">
        <f t="shared" si="3"/>
        <v/>
      </c>
      <c r="AE7" s="114" t="str">
        <f t="shared" si="3"/>
        <v/>
      </c>
      <c r="AF7" s="114" t="str">
        <f t="shared" si="3"/>
        <v/>
      </c>
      <c r="AG7" s="114" t="str">
        <f t="shared" si="3"/>
        <v/>
      </c>
      <c r="AH7" s="114" t="str">
        <f t="shared" si="3"/>
        <v/>
      </c>
      <c r="AI7" s="114" t="str">
        <f t="shared" si="3"/>
        <v/>
      </c>
      <c r="AJ7" s="114" t="str">
        <f t="shared" si="3"/>
        <v/>
      </c>
      <c r="AK7" s="114" t="str">
        <f t="shared" si="3"/>
        <v/>
      </c>
      <c r="AL7" s="114" t="str">
        <f t="shared" si="3"/>
        <v/>
      </c>
      <c r="AM7" s="108" t="str">
        <f>IF('1 | Overview &amp; Provider Info'!$AK$42="","",'1 | Overview &amp; Provider Info'!$AK$42)</f>
        <v/>
      </c>
      <c r="AN7" s="109" t="str">
        <f>IF('1 | Overview &amp; Provider Info'!$AK$44="","",'1 | Overview &amp; Provider Info'!$AK$44)</f>
        <v/>
      </c>
      <c r="AO7" s="108" t="str">
        <f>IF('1 | Overview &amp; Provider Info'!$AK$48="","",'1 | Overview &amp; Provider Info'!$AK$48)</f>
        <v/>
      </c>
      <c r="AP7" s="109" t="str">
        <f>IF('1 | Overview &amp; Provider Info'!$L$44="","",'1 | Overview &amp; Provider Info'!$L$44)</f>
        <v/>
      </c>
      <c r="AQ7" s="108" t="str">
        <f>IF('1 | Overview &amp; Provider Info'!$L$46="","",'1 | Overview &amp; Provider Info'!$L$46)</f>
        <v/>
      </c>
      <c r="AR7" s="107" t="str">
        <f>IF('1 | Overview &amp; Provider Info'!$AK$60="","",'1 | Overview &amp; Provider Info'!$AK$60)</f>
        <v/>
      </c>
      <c r="AS7" s="105" t="str">
        <f>IF('1 | Overview &amp; Provider Info'!$L$42="","",'1 | Overview &amp; Provider Info'!$L$42)</f>
        <v/>
      </c>
      <c r="AT7" s="107" t="str">
        <f>IF('1 | Overview &amp; Provider Info'!$AK$62="","",'1 | Overview &amp; Provider Info'!$AK$62)</f>
        <v/>
      </c>
      <c r="AU7" s="105" t="str">
        <f>IF('1 | Overview &amp; Provider Info'!$AK$64="","",'1 | Overview &amp; Provider Info'!$AK$64)</f>
        <v/>
      </c>
      <c r="AV7" s="100" t="str">
        <f t="shared" si="20"/>
        <v/>
      </c>
      <c r="AW7" s="100" t="str">
        <f t="shared" si="21"/>
        <v/>
      </c>
      <c r="AX7" s="100" t="str">
        <f t="shared" si="22"/>
        <v/>
      </c>
      <c r="AY7" s="114" t="str">
        <f t="shared" si="6"/>
        <v/>
      </c>
      <c r="BA7" s="106" t="str">
        <f t="shared" si="23"/>
        <v/>
      </c>
      <c r="BB7" s="100" t="str">
        <f t="shared" si="24"/>
        <v/>
      </c>
      <c r="BC7" s="106" t="str">
        <f t="shared" si="25"/>
        <v/>
      </c>
      <c r="BD7" s="100" t="str">
        <f t="shared" si="26"/>
        <v/>
      </c>
      <c r="BE7" s="103" t="str">
        <f>IF(ISERROR(MATCH(SUM($EN7,BE$13/10),'2 | Property &amp; Project Info'!$BQ:$BQ,0)),"",IF(INDEX('2 | Property &amp; Project Info'!$L:$L,MATCH(SUM($EN7,BE$13/10),'2 | Property &amp; Project Info'!$BQ:$BQ,0))=0,"",INDEX('2 | Property &amp; Project Info'!$L:$L,MATCH(SUM($EN7,BE$13/10),'2 | Property &amp; Project Info'!$BQ:$BQ,0))))</f>
        <v/>
      </c>
      <c r="BF7" s="114" t="str">
        <f t="shared" si="7"/>
        <v/>
      </c>
      <c r="BG7" s="114" t="str">
        <f t="shared" si="7"/>
        <v/>
      </c>
      <c r="BH7" s="114" t="str">
        <f t="shared" si="7"/>
        <v/>
      </c>
      <c r="BI7" s="114" t="str">
        <f t="shared" si="7"/>
        <v/>
      </c>
      <c r="BJ7" s="114" t="str">
        <f t="shared" si="7"/>
        <v/>
      </c>
      <c r="BK7" s="114" t="str">
        <f t="shared" si="8"/>
        <v/>
      </c>
      <c r="BL7" s="114" t="str">
        <f t="shared" si="8"/>
        <v/>
      </c>
      <c r="BM7" s="114" t="str">
        <f t="shared" si="8"/>
        <v/>
      </c>
      <c r="BN7" s="114" t="str">
        <f t="shared" si="8"/>
        <v/>
      </c>
      <c r="BO7" s="114" t="str">
        <f t="shared" si="8"/>
        <v/>
      </c>
      <c r="BP7" s="114" t="str">
        <f t="shared" si="8"/>
        <v/>
      </c>
      <c r="BQ7" s="114" t="str">
        <f t="shared" si="8"/>
        <v/>
      </c>
      <c r="BR7" s="114" t="str">
        <f t="shared" si="8"/>
        <v/>
      </c>
      <c r="BS7" s="114" t="str">
        <f t="shared" si="8"/>
        <v/>
      </c>
      <c r="BT7" s="114" t="str">
        <f t="shared" si="8"/>
        <v/>
      </c>
      <c r="BU7" s="114" t="str">
        <f t="shared" si="8"/>
        <v/>
      </c>
      <c r="BV7" s="114" t="str">
        <f t="shared" si="8"/>
        <v/>
      </c>
      <c r="BW7" s="114" t="str">
        <f t="shared" si="8"/>
        <v/>
      </c>
      <c r="BX7" s="114" t="str">
        <f t="shared" si="8"/>
        <v/>
      </c>
      <c r="BY7" s="114" t="str">
        <f t="shared" si="8"/>
        <v/>
      </c>
      <c r="BZ7" s="114" t="str">
        <f t="shared" si="8"/>
        <v/>
      </c>
      <c r="CA7" s="114" t="str">
        <f t="shared" si="8"/>
        <v/>
      </c>
      <c r="CB7" s="114" t="str">
        <f t="shared" si="8"/>
        <v/>
      </c>
      <c r="CC7" s="114" t="str">
        <f t="shared" si="8"/>
        <v/>
      </c>
      <c r="CD7" s="114" t="str">
        <f t="shared" si="8"/>
        <v/>
      </c>
      <c r="CE7" s="114" t="str">
        <f t="shared" si="8"/>
        <v/>
      </c>
      <c r="CF7" s="114" t="str">
        <f t="shared" si="8"/>
        <v/>
      </c>
      <c r="CG7" s="114" t="str">
        <f t="shared" si="8"/>
        <v/>
      </c>
      <c r="CH7" s="114" t="str">
        <f t="shared" si="8"/>
        <v/>
      </c>
      <c r="CI7" s="114" t="str">
        <f t="shared" si="8"/>
        <v/>
      </c>
      <c r="CJ7" s="114" t="str">
        <f t="shared" si="8"/>
        <v/>
      </c>
      <c r="CK7" s="114" t="str">
        <f t="shared" si="8"/>
        <v/>
      </c>
      <c r="CL7" s="114" t="str">
        <f t="shared" si="8"/>
        <v/>
      </c>
      <c r="CM7" s="114" t="str">
        <f t="shared" si="8"/>
        <v/>
      </c>
      <c r="CN7" s="114" t="str">
        <f t="shared" si="8"/>
        <v/>
      </c>
      <c r="CO7" s="114" t="str">
        <f t="shared" si="8"/>
        <v/>
      </c>
      <c r="CP7" s="114" t="str">
        <f t="shared" si="8"/>
        <v/>
      </c>
      <c r="CQ7" s="114" t="str">
        <f t="shared" si="8"/>
        <v/>
      </c>
      <c r="CR7" s="114" t="str">
        <f t="shared" si="8"/>
        <v/>
      </c>
      <c r="CS7" s="114" t="str">
        <f t="shared" si="8"/>
        <v/>
      </c>
      <c r="CT7" s="114" t="str">
        <f t="shared" si="8"/>
        <v/>
      </c>
      <c r="CU7" s="114" t="str">
        <f t="shared" si="8"/>
        <v/>
      </c>
      <c r="CV7" s="114" t="str">
        <f t="shared" si="8"/>
        <v/>
      </c>
      <c r="CW7" s="114" t="str">
        <f t="shared" si="8"/>
        <v/>
      </c>
      <c r="CX7" s="114" t="str">
        <f t="shared" si="8"/>
        <v/>
      </c>
      <c r="CY7" s="114" t="str">
        <f t="shared" si="8"/>
        <v/>
      </c>
      <c r="CZ7" s="114" t="str">
        <f t="shared" si="8"/>
        <v/>
      </c>
      <c r="DA7" s="114" t="str">
        <f t="shared" si="8"/>
        <v/>
      </c>
      <c r="DB7" s="114" t="str">
        <f t="shared" si="8"/>
        <v/>
      </c>
      <c r="DC7" s="114" t="str">
        <f t="shared" si="8"/>
        <v/>
      </c>
      <c r="DD7" s="114" t="str">
        <f t="shared" si="8"/>
        <v/>
      </c>
      <c r="DE7" s="114" t="str">
        <f t="shared" si="8"/>
        <v/>
      </c>
      <c r="DF7" s="114" t="str">
        <f t="shared" si="8"/>
        <v/>
      </c>
      <c r="DG7" s="114" t="str">
        <f t="shared" si="8"/>
        <v/>
      </c>
      <c r="DH7" s="114" t="str">
        <f t="shared" si="8"/>
        <v/>
      </c>
      <c r="DI7" s="114" t="str">
        <f t="shared" si="8"/>
        <v/>
      </c>
      <c r="DJ7" s="114" t="str">
        <f t="shared" si="8"/>
        <v/>
      </c>
      <c r="DK7" s="114" t="str">
        <f t="shared" si="8"/>
        <v/>
      </c>
      <c r="DL7" s="114" t="str">
        <f t="shared" si="8"/>
        <v/>
      </c>
      <c r="DM7" s="114" t="str">
        <f t="shared" si="8"/>
        <v/>
      </c>
      <c r="DN7" s="114" t="str">
        <f t="shared" si="8"/>
        <v/>
      </c>
      <c r="DO7" s="114" t="str">
        <f t="shared" si="8"/>
        <v/>
      </c>
      <c r="DP7" s="114" t="str">
        <f t="shared" si="8"/>
        <v/>
      </c>
      <c r="DQ7" s="114" t="str">
        <f t="shared" si="8"/>
        <v/>
      </c>
      <c r="DR7" s="114" t="str">
        <f t="shared" si="8"/>
        <v/>
      </c>
      <c r="DS7" s="114" t="str">
        <f t="shared" si="8"/>
        <v/>
      </c>
      <c r="DT7" s="114" t="str">
        <f t="shared" si="8"/>
        <v/>
      </c>
      <c r="DU7" s="114" t="str">
        <f t="shared" si="8"/>
        <v/>
      </c>
      <c r="DV7" s="100" t="str">
        <f t="shared" si="27"/>
        <v/>
      </c>
      <c r="DW7" s="114" t="str">
        <f t="shared" ref="DW7:DW10" si="32">IF($N7="","","0")</f>
        <v/>
      </c>
      <c r="DX7" s="100" t="str">
        <f t="shared" si="28"/>
        <v/>
      </c>
      <c r="DY7" s="100" t="str">
        <f t="shared" si="29"/>
        <v/>
      </c>
      <c r="DZ7" s="132" t="str">
        <f t="shared" si="10"/>
        <v/>
      </c>
      <c r="EA7" s="106" t="str">
        <f t="shared" si="30"/>
        <v/>
      </c>
      <c r="EB7" s="100" t="str">
        <f t="shared" si="31"/>
        <v/>
      </c>
      <c r="EC7" s="100" t="str">
        <f t="shared" si="11"/>
        <v/>
      </c>
      <c r="ED7" s="114" t="str">
        <f t="shared" si="12"/>
        <v/>
      </c>
      <c r="EE7" s="114" t="str">
        <f t="shared" si="12"/>
        <v/>
      </c>
      <c r="EF7" s="114" t="str">
        <f t="shared" si="12"/>
        <v/>
      </c>
      <c r="EG7" s="114" t="str">
        <f t="shared" si="12"/>
        <v/>
      </c>
      <c r="EH7" s="114" t="str">
        <f t="shared" si="12"/>
        <v/>
      </c>
      <c r="EI7" s="114" t="str">
        <f t="shared" si="12"/>
        <v/>
      </c>
      <c r="EJ7" s="114" t="str">
        <f t="shared" si="12"/>
        <v/>
      </c>
      <c r="EK7" s="114" t="str">
        <f t="shared" si="12"/>
        <v/>
      </c>
      <c r="EL7" s="114" t="str">
        <f t="shared" si="12"/>
        <v/>
      </c>
      <c r="EM7" s="114" t="str">
        <f t="shared" si="12"/>
        <v/>
      </c>
      <c r="EN7" s="113">
        <v>4</v>
      </c>
    </row>
    <row r="8" spans="1:144" x14ac:dyDescent="0.25">
      <c r="A8" s="97"/>
      <c r="B8" s="112" t="str">
        <f t="shared" si="13"/>
        <v/>
      </c>
      <c r="C8" s="103" t="str">
        <f>IF(ISERROR(MATCH(SUM($EN8,C$13/10),'2 | Property &amp; Project Info'!$BQ:$BQ,0)),"",IF(INDEX('2 | Property &amp; Project Info'!$L:$L,MATCH(SUM($EN8,C$13/10),'2 | Property &amp; Project Info'!$BQ:$BQ,0))=0,"",INDEX('2 | Property &amp; Project Info'!$L:$L,MATCH(SUM($EN8,C$13/10),'2 | Property &amp; Project Info'!$BQ:$BQ,0))))</f>
        <v/>
      </c>
      <c r="D8" s="103" t="str">
        <f>IF(ISERROR(MATCH(SUM($EN8,D$13/10),'2 | Property &amp; Project Info'!$BQ:$BQ,0)),"",IF(INDEX('2 | Property &amp; Project Info'!$L:$L,MATCH(SUM($EN8,D$13/10),'2 | Property &amp; Project Info'!$BQ:$BQ,0))=0,"",INDEX('2 | Property &amp; Project Info'!$L:$L,MATCH(SUM($EN8,D$13/10),'2 | Property &amp; Project Info'!$BQ:$BQ,0))))</f>
        <v/>
      </c>
      <c r="E8" s="103" t="str">
        <f>IF(ISERROR(MATCH(SUM($EN8,E$13/10),'2 | Property &amp; Project Info'!$BQ:$BQ,0)),"",IF(INDEX('2 | Property &amp; Project Info'!$L:$L,MATCH(SUM($EN8,E$13/10),'2 | Property &amp; Project Info'!$BQ:$BQ,0))=0,"",INDEX('2 | Property &amp; Project Info'!$L:$L,MATCH(SUM($EN8,E$13/10),'2 | Property &amp; Project Info'!$BQ:$BQ,0))))</f>
        <v/>
      </c>
      <c r="F8" s="112" t="str">
        <f t="shared" si="14"/>
        <v/>
      </c>
      <c r="G8" s="106" t="str">
        <f t="shared" si="15"/>
        <v/>
      </c>
      <c r="H8" s="106" t="str">
        <f t="shared" si="0"/>
        <v/>
      </c>
      <c r="I8" s="105" t="str">
        <f>IF('1 | Overview &amp; Provider Info'!$L$42="","",'1 | Overview &amp; Provider Info'!$L$42)</f>
        <v/>
      </c>
      <c r="J8" s="114" t="str">
        <f t="shared" si="1"/>
        <v/>
      </c>
      <c r="K8" s="127" t="str">
        <f>IF('Export (with a little input)'!$C$19="","",'Export (with a little input)'!$C$19)</f>
        <v/>
      </c>
      <c r="L8" s="101" t="str">
        <f>IF(ISERROR(MATCH(SUM($EN8,L$13/10),'2 | Property &amp; Project Info'!$BQ:$BQ,0)),"",IF(INDEX('2 | Property &amp; Project Info'!$L:$L,MATCH(SUM($EN8,L$13/10),'2 | Property &amp; Project Info'!$BQ:$BQ,0))=0,"",INDEX('2 | Property &amp; Project Info'!$L:$L,MATCH(SUM($EN8,L$13/10),'2 | Property &amp; Project Info'!$BQ:$BQ,0))))</f>
        <v/>
      </c>
      <c r="M8" s="129" t="str">
        <f>IF('Export (with a little input)'!$C$20="","",'Export (with a little input)'!$C$20)</f>
        <v/>
      </c>
      <c r="N8" s="101" t="str">
        <f>IF(ISERROR(MATCH(SUM($EN8,N$13/10),'2 | Property &amp; Project Info'!$BQ:$BQ,0)),"",IF(INDEX('2 | Property &amp; Project Info'!$CL:$CL,MATCH(SUM($EN8,N$13/10),'2 | Property &amp; Project Info'!$BQ:$BQ,0))=0,"",INDEX('2 | Property &amp; Project Info'!$CL:$CL,MATCH(SUM($EN8,N$13/10),'2 | Property &amp; Project Info'!$BQ:$BQ,0))))</f>
        <v/>
      </c>
      <c r="O8" s="100" t="str">
        <f t="shared" si="16"/>
        <v/>
      </c>
      <c r="P8" s="114" t="str">
        <f t="shared" si="17"/>
        <v/>
      </c>
      <c r="Q8" s="103" t="str">
        <f>IF('Export (with a little input)'!$C$21="","",'Export (with a little input)'!$C$21)</f>
        <v/>
      </c>
      <c r="R8" s="114" t="str">
        <f t="shared" si="17"/>
        <v/>
      </c>
      <c r="S8" s="103" t="str">
        <f>IF(ISERROR(MATCH(SUM($EN8,S$13/10),'2 | Property &amp; Project Info'!$BQ:$BQ,0)),"",IF(INDEX('2 | Property &amp; Project Info'!$CQ:$CQ,MATCH(SUM($EN8,S$13/10),'2 | Property &amp; Project Info'!$BQ:$BQ,0))=0,"",INDEX('2 | Property &amp; Project Info'!$CQ:$CQ,MATCH(SUM($EN8,S$13/10),'2 | Property &amp; Project Info'!$BQ:$BQ,0))))</f>
        <v/>
      </c>
      <c r="T8" s="101" t="str">
        <f>IF(ISERROR(MATCH(SUM($EN8,T$13/10),'2 | Property &amp; Project Info'!$BQ:$BQ,0)),"",IF(INDEX('2 | Property &amp; Project Info'!$CS:$CS,MATCH(SUM($EN8,T$13/10),'2 | Property &amp; Project Info'!$BQ:$BQ,0))=0,"",INDEX('2 | Property &amp; Project Info'!$CS:$CS,MATCH(SUM($EN8,T$13/10),'2 | Property &amp; Project Info'!$BQ:$BQ,0))))</f>
        <v/>
      </c>
      <c r="U8" s="103" t="str">
        <f>IF(ISERROR(MATCH(SUM($EN8,U$13/10),'2 | Property &amp; Project Info'!$BQ:$BQ,0)),"",IF(INDEX('2 | Property &amp; Project Info'!$CP:$CP,MATCH(SUM($EN8,U$13/10),'2 | Property &amp; Project Info'!$BQ:$BQ,0))=0,"",INDEX('2 | Property &amp; Project Info'!$CP:$CP,MATCH(SUM($EN8,U$13/10),'2 | Property &amp; Project Info'!$BQ:$BQ,0))))</f>
        <v/>
      </c>
      <c r="V8" s="131" t="str">
        <f>IF(ISERROR(MATCH(SUM($EN8,V$13/10),'2 | Property &amp; Project Info'!$BQ:$BQ,0)),"",IF(INDEX('2 | Property &amp; Project Info'!$L:$L,MATCH(SUM($EN8,V$13/10),'2 | Property &amp; Project Info'!$BQ:$BQ,0))=0,"",INDEX('2 | Property &amp; Project Info'!$L:$L,MATCH(SUM($EN8,V$13/10),'2 | Property &amp; Project Info'!$BQ:$BQ,0))))</f>
        <v/>
      </c>
      <c r="W8" s="100" t="str">
        <f t="shared" si="18"/>
        <v/>
      </c>
      <c r="X8" s="106" t="str">
        <f t="shared" si="19"/>
        <v/>
      </c>
      <c r="Y8" s="103" t="str">
        <f>IF(ISERROR(MATCH(SUM($EN8,Y$13/10),'2 | Property &amp; Project Info'!$BQ:$BQ,0)),"",IF(INDEX('2 | Property &amp; Project Info'!$CV:$CV,MATCH(SUM($EN8,Y$13/10),'2 | Property &amp; Project Info'!$BQ:$BQ,0))=0,"",INDEX('2 | Property &amp; Project Info'!$CV:$CV,MATCH(SUM($EN8,Y$13/10),'2 | Property &amp; Project Info'!$BQ:$BQ,0))))</f>
        <v/>
      </c>
      <c r="Z8" s="101" t="str">
        <f>IF(ISERROR(MATCH(SUM($EN8,Z$13/10),'2 | Property &amp; Project Info'!$BQ:$BQ,0)),"",IF(INDEX('2 | Property &amp; Project Info'!$CY:$CY,MATCH(SUM($EN8,Z$13/10),'2 | Property &amp; Project Info'!$BQ:$BQ,0))=0,"",INDEX('2 | Property &amp; Project Info'!$CY:$CY,MATCH(SUM($EN8,Z$13/10),'2 | Property &amp; Project Info'!$BQ:$BQ,0))))</f>
        <v/>
      </c>
      <c r="AA8" s="114" t="str">
        <f t="shared" si="3"/>
        <v/>
      </c>
      <c r="AB8" s="114" t="str">
        <f t="shared" si="3"/>
        <v/>
      </c>
      <c r="AC8" s="114" t="str">
        <f t="shared" si="3"/>
        <v/>
      </c>
      <c r="AD8" s="114" t="str">
        <f t="shared" si="3"/>
        <v/>
      </c>
      <c r="AE8" s="114" t="str">
        <f t="shared" si="3"/>
        <v/>
      </c>
      <c r="AF8" s="114" t="str">
        <f t="shared" si="3"/>
        <v/>
      </c>
      <c r="AG8" s="114" t="str">
        <f t="shared" si="3"/>
        <v/>
      </c>
      <c r="AH8" s="114" t="str">
        <f t="shared" si="3"/>
        <v/>
      </c>
      <c r="AI8" s="114" t="str">
        <f t="shared" si="3"/>
        <v/>
      </c>
      <c r="AJ8" s="114" t="str">
        <f t="shared" si="3"/>
        <v/>
      </c>
      <c r="AK8" s="114" t="str">
        <f t="shared" si="3"/>
        <v/>
      </c>
      <c r="AL8" s="114" t="str">
        <f t="shared" si="3"/>
        <v/>
      </c>
      <c r="AM8" s="108" t="str">
        <f>IF('1 | Overview &amp; Provider Info'!$AK$42="","",'1 | Overview &amp; Provider Info'!$AK$42)</f>
        <v/>
      </c>
      <c r="AN8" s="109" t="str">
        <f>IF('1 | Overview &amp; Provider Info'!$AK$44="","",'1 | Overview &amp; Provider Info'!$AK$44)</f>
        <v/>
      </c>
      <c r="AO8" s="108" t="str">
        <f>IF('1 | Overview &amp; Provider Info'!$AK$48="","",'1 | Overview &amp; Provider Info'!$AK$48)</f>
        <v/>
      </c>
      <c r="AP8" s="109" t="str">
        <f>IF('1 | Overview &amp; Provider Info'!$L$44="","",'1 | Overview &amp; Provider Info'!$L$44)</f>
        <v/>
      </c>
      <c r="AQ8" s="108" t="str">
        <f>IF('1 | Overview &amp; Provider Info'!$L$46="","",'1 | Overview &amp; Provider Info'!$L$46)</f>
        <v/>
      </c>
      <c r="AR8" s="107" t="str">
        <f>IF('1 | Overview &amp; Provider Info'!$AK$60="","",'1 | Overview &amp; Provider Info'!$AK$60)</f>
        <v/>
      </c>
      <c r="AS8" s="105" t="str">
        <f>IF('1 | Overview &amp; Provider Info'!$L$42="","",'1 | Overview &amp; Provider Info'!$L$42)</f>
        <v/>
      </c>
      <c r="AT8" s="107" t="str">
        <f>IF('1 | Overview &amp; Provider Info'!$AK$62="","",'1 | Overview &amp; Provider Info'!$AK$62)</f>
        <v/>
      </c>
      <c r="AU8" s="105" t="str">
        <f>IF('1 | Overview &amp; Provider Info'!$AK$64="","",'1 | Overview &amp; Provider Info'!$AK$64)</f>
        <v/>
      </c>
      <c r="AV8" s="100" t="str">
        <f t="shared" si="20"/>
        <v/>
      </c>
      <c r="AW8" s="100" t="str">
        <f t="shared" si="21"/>
        <v/>
      </c>
      <c r="AX8" s="100" t="str">
        <f t="shared" si="22"/>
        <v/>
      </c>
      <c r="AY8" s="114" t="str">
        <f t="shared" si="6"/>
        <v/>
      </c>
      <c r="BA8" s="106" t="str">
        <f t="shared" si="23"/>
        <v/>
      </c>
      <c r="BB8" s="100" t="str">
        <f t="shared" si="24"/>
        <v/>
      </c>
      <c r="BC8" s="106" t="str">
        <f t="shared" si="25"/>
        <v/>
      </c>
      <c r="BD8" s="100" t="str">
        <f t="shared" si="26"/>
        <v/>
      </c>
      <c r="BE8" s="103" t="str">
        <f>IF(ISERROR(MATCH(SUM($EN8,BE$13/10),'2 | Property &amp; Project Info'!$BQ:$BQ,0)),"",IF(INDEX('2 | Property &amp; Project Info'!$L:$L,MATCH(SUM($EN8,BE$13/10),'2 | Property &amp; Project Info'!$BQ:$BQ,0))=0,"",INDEX('2 | Property &amp; Project Info'!$L:$L,MATCH(SUM($EN8,BE$13/10),'2 | Property &amp; Project Info'!$BQ:$BQ,0))))</f>
        <v/>
      </c>
      <c r="BF8" s="114" t="str">
        <f t="shared" si="7"/>
        <v/>
      </c>
      <c r="BG8" s="114" t="str">
        <f t="shared" si="7"/>
        <v/>
      </c>
      <c r="BH8" s="114" t="str">
        <f t="shared" si="7"/>
        <v/>
      </c>
      <c r="BI8" s="114" t="str">
        <f t="shared" si="7"/>
        <v/>
      </c>
      <c r="BJ8" s="114" t="str">
        <f t="shared" si="7"/>
        <v/>
      </c>
      <c r="BK8" s="114" t="str">
        <f t="shared" ref="BK8:DU11" si="33">IF($N8="","","0")</f>
        <v/>
      </c>
      <c r="BL8" s="114" t="str">
        <f t="shared" si="33"/>
        <v/>
      </c>
      <c r="BM8" s="114" t="str">
        <f t="shared" si="33"/>
        <v/>
      </c>
      <c r="BN8" s="114" t="str">
        <f t="shared" si="33"/>
        <v/>
      </c>
      <c r="BO8" s="114" t="str">
        <f t="shared" si="33"/>
        <v/>
      </c>
      <c r="BP8" s="114" t="str">
        <f t="shared" si="33"/>
        <v/>
      </c>
      <c r="BQ8" s="114" t="str">
        <f t="shared" si="33"/>
        <v/>
      </c>
      <c r="BR8" s="114" t="str">
        <f t="shared" si="33"/>
        <v/>
      </c>
      <c r="BS8" s="114" t="str">
        <f t="shared" si="33"/>
        <v/>
      </c>
      <c r="BT8" s="114" t="str">
        <f t="shared" si="33"/>
        <v/>
      </c>
      <c r="BU8" s="114" t="str">
        <f t="shared" si="33"/>
        <v/>
      </c>
      <c r="BV8" s="114" t="str">
        <f t="shared" si="33"/>
        <v/>
      </c>
      <c r="BW8" s="114" t="str">
        <f t="shared" si="33"/>
        <v/>
      </c>
      <c r="BX8" s="114" t="str">
        <f t="shared" si="33"/>
        <v/>
      </c>
      <c r="BY8" s="114" t="str">
        <f t="shared" si="33"/>
        <v/>
      </c>
      <c r="BZ8" s="114" t="str">
        <f t="shared" si="33"/>
        <v/>
      </c>
      <c r="CA8" s="114" t="str">
        <f t="shared" si="33"/>
        <v/>
      </c>
      <c r="CB8" s="114" t="str">
        <f t="shared" si="33"/>
        <v/>
      </c>
      <c r="CC8" s="114" t="str">
        <f t="shared" si="33"/>
        <v/>
      </c>
      <c r="CD8" s="114" t="str">
        <f t="shared" si="33"/>
        <v/>
      </c>
      <c r="CE8" s="114" t="str">
        <f t="shared" si="33"/>
        <v/>
      </c>
      <c r="CF8" s="114" t="str">
        <f t="shared" si="33"/>
        <v/>
      </c>
      <c r="CG8" s="114" t="str">
        <f t="shared" si="33"/>
        <v/>
      </c>
      <c r="CH8" s="114" t="str">
        <f t="shared" si="33"/>
        <v/>
      </c>
      <c r="CI8" s="114" t="str">
        <f t="shared" si="33"/>
        <v/>
      </c>
      <c r="CJ8" s="114" t="str">
        <f t="shared" si="33"/>
        <v/>
      </c>
      <c r="CK8" s="114" t="str">
        <f t="shared" si="33"/>
        <v/>
      </c>
      <c r="CL8" s="114" t="str">
        <f t="shared" si="33"/>
        <v/>
      </c>
      <c r="CM8" s="114" t="str">
        <f t="shared" si="33"/>
        <v/>
      </c>
      <c r="CN8" s="114" t="str">
        <f t="shared" si="33"/>
        <v/>
      </c>
      <c r="CO8" s="114" t="str">
        <f t="shared" si="33"/>
        <v/>
      </c>
      <c r="CP8" s="114" t="str">
        <f t="shared" si="33"/>
        <v/>
      </c>
      <c r="CQ8" s="114" t="str">
        <f t="shared" si="33"/>
        <v/>
      </c>
      <c r="CR8" s="114" t="str">
        <f t="shared" si="33"/>
        <v/>
      </c>
      <c r="CS8" s="114" t="str">
        <f t="shared" si="33"/>
        <v/>
      </c>
      <c r="CT8" s="114" t="str">
        <f t="shared" si="33"/>
        <v/>
      </c>
      <c r="CU8" s="114" t="str">
        <f t="shared" si="33"/>
        <v/>
      </c>
      <c r="CV8" s="114" t="str">
        <f t="shared" si="33"/>
        <v/>
      </c>
      <c r="CW8" s="114" t="str">
        <f t="shared" si="33"/>
        <v/>
      </c>
      <c r="CX8" s="114" t="str">
        <f t="shared" si="33"/>
        <v/>
      </c>
      <c r="CY8" s="114" t="str">
        <f t="shared" si="33"/>
        <v/>
      </c>
      <c r="CZ8" s="114" t="str">
        <f t="shared" si="33"/>
        <v/>
      </c>
      <c r="DA8" s="114" t="str">
        <f t="shared" si="33"/>
        <v/>
      </c>
      <c r="DB8" s="114" t="str">
        <f t="shared" si="33"/>
        <v/>
      </c>
      <c r="DC8" s="114" t="str">
        <f t="shared" si="33"/>
        <v/>
      </c>
      <c r="DD8" s="114" t="str">
        <f t="shared" si="33"/>
        <v/>
      </c>
      <c r="DE8" s="114" t="str">
        <f t="shared" si="33"/>
        <v/>
      </c>
      <c r="DF8" s="114" t="str">
        <f t="shared" si="33"/>
        <v/>
      </c>
      <c r="DG8" s="114" t="str">
        <f t="shared" si="33"/>
        <v/>
      </c>
      <c r="DH8" s="114" t="str">
        <f t="shared" si="33"/>
        <v/>
      </c>
      <c r="DI8" s="114" t="str">
        <f t="shared" si="33"/>
        <v/>
      </c>
      <c r="DJ8" s="114" t="str">
        <f t="shared" si="33"/>
        <v/>
      </c>
      <c r="DK8" s="114" t="str">
        <f t="shared" si="33"/>
        <v/>
      </c>
      <c r="DL8" s="114" t="str">
        <f t="shared" si="33"/>
        <v/>
      </c>
      <c r="DM8" s="114" t="str">
        <f t="shared" si="33"/>
        <v/>
      </c>
      <c r="DN8" s="114" t="str">
        <f t="shared" si="33"/>
        <v/>
      </c>
      <c r="DO8" s="114" t="str">
        <f t="shared" si="33"/>
        <v/>
      </c>
      <c r="DP8" s="114" t="str">
        <f t="shared" si="33"/>
        <v/>
      </c>
      <c r="DQ8" s="114" t="str">
        <f t="shared" si="33"/>
        <v/>
      </c>
      <c r="DR8" s="114" t="str">
        <f t="shared" si="33"/>
        <v/>
      </c>
      <c r="DS8" s="114" t="str">
        <f t="shared" si="33"/>
        <v/>
      </c>
      <c r="DT8" s="114" t="str">
        <f t="shared" si="33"/>
        <v/>
      </c>
      <c r="DU8" s="114" t="str">
        <f t="shared" si="33"/>
        <v/>
      </c>
      <c r="DV8" s="100" t="str">
        <f t="shared" si="27"/>
        <v/>
      </c>
      <c r="DW8" s="114" t="str">
        <f t="shared" si="32"/>
        <v/>
      </c>
      <c r="DX8" s="100" t="str">
        <f t="shared" si="28"/>
        <v/>
      </c>
      <c r="DY8" s="100" t="str">
        <f t="shared" si="29"/>
        <v/>
      </c>
      <c r="DZ8" s="132" t="str">
        <f t="shared" si="10"/>
        <v/>
      </c>
      <c r="EA8" s="106" t="str">
        <f t="shared" si="30"/>
        <v/>
      </c>
      <c r="EB8" s="100" t="str">
        <f t="shared" si="31"/>
        <v/>
      </c>
      <c r="EC8" s="100" t="str">
        <f t="shared" si="11"/>
        <v/>
      </c>
      <c r="ED8" s="114" t="str">
        <f t="shared" si="12"/>
        <v/>
      </c>
      <c r="EE8" s="114" t="str">
        <f t="shared" si="12"/>
        <v/>
      </c>
      <c r="EF8" s="114" t="str">
        <f t="shared" si="12"/>
        <v/>
      </c>
      <c r="EG8" s="114" t="str">
        <f t="shared" si="12"/>
        <v/>
      </c>
      <c r="EH8" s="114" t="str">
        <f t="shared" si="12"/>
        <v/>
      </c>
      <c r="EI8" s="114" t="str">
        <f t="shared" si="12"/>
        <v/>
      </c>
      <c r="EJ8" s="114" t="str">
        <f t="shared" si="12"/>
        <v/>
      </c>
      <c r="EK8" s="114" t="str">
        <f t="shared" si="12"/>
        <v/>
      </c>
      <c r="EL8" s="114" t="str">
        <f t="shared" si="12"/>
        <v/>
      </c>
      <c r="EM8" s="114" t="str">
        <f t="shared" si="12"/>
        <v/>
      </c>
      <c r="EN8" s="113">
        <v>5</v>
      </c>
    </row>
    <row r="9" spans="1:144" x14ac:dyDescent="0.25">
      <c r="A9" s="97"/>
      <c r="B9" s="112" t="str">
        <f t="shared" si="13"/>
        <v/>
      </c>
      <c r="C9" s="103" t="str">
        <f>IF(ISERROR(MATCH(SUM($EN9,C$13/10),'2 | Property &amp; Project Info'!$BQ:$BQ,0)),"",IF(INDEX('2 | Property &amp; Project Info'!$L:$L,MATCH(SUM($EN9,C$13/10),'2 | Property &amp; Project Info'!$BQ:$BQ,0))=0,"",INDEX('2 | Property &amp; Project Info'!$L:$L,MATCH(SUM($EN9,C$13/10),'2 | Property &amp; Project Info'!$BQ:$BQ,0))))</f>
        <v/>
      </c>
      <c r="D9" s="103" t="str">
        <f>IF(ISERROR(MATCH(SUM($EN9,D$13/10),'2 | Property &amp; Project Info'!$BQ:$BQ,0)),"",IF(INDEX('2 | Property &amp; Project Info'!$L:$L,MATCH(SUM($EN9,D$13/10),'2 | Property &amp; Project Info'!$BQ:$BQ,0))=0,"",INDEX('2 | Property &amp; Project Info'!$L:$L,MATCH(SUM($EN9,D$13/10),'2 | Property &amp; Project Info'!$BQ:$BQ,0))))</f>
        <v/>
      </c>
      <c r="E9" s="103" t="str">
        <f>IF(ISERROR(MATCH(SUM($EN9,E$13/10),'2 | Property &amp; Project Info'!$BQ:$BQ,0)),"",IF(INDEX('2 | Property &amp; Project Info'!$L:$L,MATCH(SUM($EN9,E$13/10),'2 | Property &amp; Project Info'!$BQ:$BQ,0))=0,"",INDEX('2 | Property &amp; Project Info'!$L:$L,MATCH(SUM($EN9,E$13/10),'2 | Property &amp; Project Info'!$BQ:$BQ,0))))</f>
        <v/>
      </c>
      <c r="F9" s="112" t="str">
        <f t="shared" si="14"/>
        <v/>
      </c>
      <c r="G9" s="106" t="str">
        <f t="shared" si="15"/>
        <v/>
      </c>
      <c r="H9" s="106" t="str">
        <f t="shared" si="0"/>
        <v/>
      </c>
      <c r="I9" s="105" t="str">
        <f>IF('1 | Overview &amp; Provider Info'!$L$42="","",'1 | Overview &amp; Provider Info'!$L$42)</f>
        <v/>
      </c>
      <c r="J9" s="114" t="str">
        <f t="shared" si="1"/>
        <v/>
      </c>
      <c r="K9" s="127" t="str">
        <f>IF('Export (with a little input)'!$C$19="","",'Export (with a little input)'!$C$19)</f>
        <v/>
      </c>
      <c r="L9" s="101" t="str">
        <f>IF(ISERROR(MATCH(SUM($EN9,L$13/10),'2 | Property &amp; Project Info'!$BQ:$BQ,0)),"",IF(INDEX('2 | Property &amp; Project Info'!$L:$L,MATCH(SUM($EN9,L$13/10),'2 | Property &amp; Project Info'!$BQ:$BQ,0))=0,"",INDEX('2 | Property &amp; Project Info'!$L:$L,MATCH(SUM($EN9,L$13/10),'2 | Property &amp; Project Info'!$BQ:$BQ,0))))</f>
        <v/>
      </c>
      <c r="M9" s="129" t="str">
        <f>IF('Export (with a little input)'!$C$20="","",'Export (with a little input)'!$C$20)</f>
        <v/>
      </c>
      <c r="N9" s="101" t="str">
        <f>IF(ISERROR(MATCH(SUM($EN9,N$13/10),'2 | Property &amp; Project Info'!$BQ:$BQ,0)),"",IF(INDEX('2 | Property &amp; Project Info'!$CL:$CL,MATCH(SUM($EN9,N$13/10),'2 | Property &amp; Project Info'!$BQ:$BQ,0))=0,"",INDEX('2 | Property &amp; Project Info'!$CL:$CL,MATCH(SUM($EN9,N$13/10),'2 | Property &amp; Project Info'!$BQ:$BQ,0))))</f>
        <v/>
      </c>
      <c r="O9" s="100" t="str">
        <f t="shared" si="16"/>
        <v/>
      </c>
      <c r="P9" s="114" t="str">
        <f t="shared" si="17"/>
        <v/>
      </c>
      <c r="Q9" s="103" t="str">
        <f>IF('Export (with a little input)'!$C$21="","",'Export (with a little input)'!$C$21)</f>
        <v/>
      </c>
      <c r="R9" s="114" t="str">
        <f t="shared" si="17"/>
        <v/>
      </c>
      <c r="S9" s="103" t="str">
        <f>IF(ISERROR(MATCH(SUM($EN9,S$13/10),'2 | Property &amp; Project Info'!$BQ:$BQ,0)),"",IF(INDEX('2 | Property &amp; Project Info'!$CQ:$CQ,MATCH(SUM($EN9,S$13/10),'2 | Property &amp; Project Info'!$BQ:$BQ,0))=0,"",INDEX('2 | Property &amp; Project Info'!$CQ:$CQ,MATCH(SUM($EN9,S$13/10),'2 | Property &amp; Project Info'!$BQ:$BQ,0))))</f>
        <v/>
      </c>
      <c r="T9" s="101" t="str">
        <f>IF(ISERROR(MATCH(SUM($EN9,T$13/10),'2 | Property &amp; Project Info'!$BQ:$BQ,0)),"",IF(INDEX('2 | Property &amp; Project Info'!$CS:$CS,MATCH(SUM($EN9,T$13/10),'2 | Property &amp; Project Info'!$BQ:$BQ,0))=0,"",INDEX('2 | Property &amp; Project Info'!$CS:$CS,MATCH(SUM($EN9,T$13/10),'2 | Property &amp; Project Info'!$BQ:$BQ,0))))</f>
        <v/>
      </c>
      <c r="U9" s="103" t="str">
        <f>IF(ISERROR(MATCH(SUM($EN9,U$13/10),'2 | Property &amp; Project Info'!$BQ:$BQ,0)),"",IF(INDEX('2 | Property &amp; Project Info'!$CP:$CP,MATCH(SUM($EN9,U$13/10),'2 | Property &amp; Project Info'!$BQ:$BQ,0))=0,"",INDEX('2 | Property &amp; Project Info'!$CP:$CP,MATCH(SUM($EN9,U$13/10),'2 | Property &amp; Project Info'!$BQ:$BQ,0))))</f>
        <v/>
      </c>
      <c r="V9" s="131" t="str">
        <f>IF(ISERROR(MATCH(SUM($EN9,V$13/10),'2 | Property &amp; Project Info'!$BQ:$BQ,0)),"",IF(INDEX('2 | Property &amp; Project Info'!$L:$L,MATCH(SUM($EN9,V$13/10),'2 | Property &amp; Project Info'!$BQ:$BQ,0))=0,"",INDEX('2 | Property &amp; Project Info'!$L:$L,MATCH(SUM($EN9,V$13/10),'2 | Property &amp; Project Info'!$BQ:$BQ,0))))</f>
        <v/>
      </c>
      <c r="W9" s="100" t="str">
        <f t="shared" si="18"/>
        <v/>
      </c>
      <c r="X9" s="106" t="str">
        <f t="shared" si="19"/>
        <v/>
      </c>
      <c r="Y9" s="103" t="str">
        <f>IF(ISERROR(MATCH(SUM($EN9,Y$13/10),'2 | Property &amp; Project Info'!$BQ:$BQ,0)),"",IF(INDEX('2 | Property &amp; Project Info'!$CV:$CV,MATCH(SUM($EN9,Y$13/10),'2 | Property &amp; Project Info'!$BQ:$BQ,0))=0,"",INDEX('2 | Property &amp; Project Info'!$CV:$CV,MATCH(SUM($EN9,Y$13/10),'2 | Property &amp; Project Info'!$BQ:$BQ,0))))</f>
        <v/>
      </c>
      <c r="Z9" s="101" t="str">
        <f>IF(ISERROR(MATCH(SUM($EN9,Z$13/10),'2 | Property &amp; Project Info'!$BQ:$BQ,0)),"",IF(INDEX('2 | Property &amp; Project Info'!$CY:$CY,MATCH(SUM($EN9,Z$13/10),'2 | Property &amp; Project Info'!$BQ:$BQ,0))=0,"",INDEX('2 | Property &amp; Project Info'!$CY:$CY,MATCH(SUM($EN9,Z$13/10),'2 | Property &amp; Project Info'!$BQ:$BQ,0))))</f>
        <v/>
      </c>
      <c r="AA9" s="114" t="str">
        <f t="shared" si="3"/>
        <v/>
      </c>
      <c r="AB9" s="114" t="str">
        <f t="shared" si="3"/>
        <v/>
      </c>
      <c r="AC9" s="114" t="str">
        <f t="shared" si="3"/>
        <v/>
      </c>
      <c r="AD9" s="114" t="str">
        <f t="shared" si="3"/>
        <v/>
      </c>
      <c r="AE9" s="114" t="str">
        <f t="shared" si="3"/>
        <v/>
      </c>
      <c r="AF9" s="114" t="str">
        <f t="shared" si="3"/>
        <v/>
      </c>
      <c r="AG9" s="114" t="str">
        <f t="shared" si="3"/>
        <v/>
      </c>
      <c r="AH9" s="114" t="str">
        <f t="shared" si="3"/>
        <v/>
      </c>
      <c r="AI9" s="114" t="str">
        <f t="shared" si="3"/>
        <v/>
      </c>
      <c r="AJ9" s="114" t="str">
        <f t="shared" si="3"/>
        <v/>
      </c>
      <c r="AK9" s="114" t="str">
        <f t="shared" si="3"/>
        <v/>
      </c>
      <c r="AL9" s="114" t="str">
        <f t="shared" si="3"/>
        <v/>
      </c>
      <c r="AM9" s="108" t="str">
        <f>IF('1 | Overview &amp; Provider Info'!$AK$42="","",'1 | Overview &amp; Provider Info'!$AK$42)</f>
        <v/>
      </c>
      <c r="AN9" s="109" t="str">
        <f>IF('1 | Overview &amp; Provider Info'!$AK$44="","",'1 | Overview &amp; Provider Info'!$AK$44)</f>
        <v/>
      </c>
      <c r="AO9" s="108" t="str">
        <f>IF('1 | Overview &amp; Provider Info'!$AK$48="","",'1 | Overview &amp; Provider Info'!$AK$48)</f>
        <v/>
      </c>
      <c r="AP9" s="109" t="str">
        <f>IF('1 | Overview &amp; Provider Info'!$L$44="","",'1 | Overview &amp; Provider Info'!$L$44)</f>
        <v/>
      </c>
      <c r="AQ9" s="108" t="str">
        <f>IF('1 | Overview &amp; Provider Info'!$L$46="","",'1 | Overview &amp; Provider Info'!$L$46)</f>
        <v/>
      </c>
      <c r="AR9" s="107" t="str">
        <f>IF('1 | Overview &amp; Provider Info'!$AK$60="","",'1 | Overview &amp; Provider Info'!$AK$60)</f>
        <v/>
      </c>
      <c r="AS9" s="105" t="str">
        <f>IF('1 | Overview &amp; Provider Info'!$L$42="","",'1 | Overview &amp; Provider Info'!$L$42)</f>
        <v/>
      </c>
      <c r="AT9" s="107" t="str">
        <f>IF('1 | Overview &amp; Provider Info'!$AK$62="","",'1 | Overview &amp; Provider Info'!$AK$62)</f>
        <v/>
      </c>
      <c r="AU9" s="105" t="str">
        <f>IF('1 | Overview &amp; Provider Info'!$AK$64="","",'1 | Overview &amp; Provider Info'!$AK$64)</f>
        <v/>
      </c>
      <c r="AV9" s="100" t="str">
        <f t="shared" si="20"/>
        <v/>
      </c>
      <c r="AW9" s="100" t="str">
        <f t="shared" si="21"/>
        <v/>
      </c>
      <c r="AX9" s="100" t="str">
        <f t="shared" si="22"/>
        <v/>
      </c>
      <c r="AY9" s="114" t="str">
        <f t="shared" si="6"/>
        <v/>
      </c>
      <c r="BA9" s="106" t="str">
        <f t="shared" si="23"/>
        <v/>
      </c>
      <c r="BB9" s="100" t="str">
        <f t="shared" si="24"/>
        <v/>
      </c>
      <c r="BC9" s="106" t="str">
        <f t="shared" si="25"/>
        <v/>
      </c>
      <c r="BD9" s="100" t="str">
        <f t="shared" si="26"/>
        <v/>
      </c>
      <c r="BE9" s="103" t="str">
        <f>IF(ISERROR(MATCH(SUM($EN9,BE$13/10),'2 | Property &amp; Project Info'!$BQ:$BQ,0)),"",IF(INDEX('2 | Property &amp; Project Info'!$L:$L,MATCH(SUM($EN9,BE$13/10),'2 | Property &amp; Project Info'!$BQ:$BQ,0))=0,"",INDEX('2 | Property &amp; Project Info'!$L:$L,MATCH(SUM($EN9,BE$13/10),'2 | Property &amp; Project Info'!$BQ:$BQ,0))))</f>
        <v/>
      </c>
      <c r="BF9" s="114" t="str">
        <f t="shared" si="7"/>
        <v/>
      </c>
      <c r="BG9" s="114" t="str">
        <f t="shared" si="7"/>
        <v/>
      </c>
      <c r="BH9" s="114" t="str">
        <f t="shared" si="7"/>
        <v/>
      </c>
      <c r="BI9" s="114" t="str">
        <f t="shared" si="7"/>
        <v/>
      </c>
      <c r="BJ9" s="114" t="str">
        <f t="shared" si="7"/>
        <v/>
      </c>
      <c r="BK9" s="114" t="str">
        <f t="shared" si="33"/>
        <v/>
      </c>
      <c r="BL9" s="114" t="str">
        <f t="shared" si="33"/>
        <v/>
      </c>
      <c r="BM9" s="114" t="str">
        <f t="shared" si="33"/>
        <v/>
      </c>
      <c r="BN9" s="114" t="str">
        <f t="shared" si="33"/>
        <v/>
      </c>
      <c r="BO9" s="114" t="str">
        <f t="shared" si="33"/>
        <v/>
      </c>
      <c r="BP9" s="114" t="str">
        <f t="shared" si="33"/>
        <v/>
      </c>
      <c r="BQ9" s="114" t="str">
        <f t="shared" si="33"/>
        <v/>
      </c>
      <c r="BR9" s="114" t="str">
        <f t="shared" si="33"/>
        <v/>
      </c>
      <c r="BS9" s="114" t="str">
        <f t="shared" si="33"/>
        <v/>
      </c>
      <c r="BT9" s="114" t="str">
        <f t="shared" si="33"/>
        <v/>
      </c>
      <c r="BU9" s="114" t="str">
        <f t="shared" si="33"/>
        <v/>
      </c>
      <c r="BV9" s="114" t="str">
        <f t="shared" si="33"/>
        <v/>
      </c>
      <c r="BW9" s="114" t="str">
        <f t="shared" si="33"/>
        <v/>
      </c>
      <c r="BX9" s="114" t="str">
        <f t="shared" si="33"/>
        <v/>
      </c>
      <c r="BY9" s="114" t="str">
        <f t="shared" si="33"/>
        <v/>
      </c>
      <c r="BZ9" s="114" t="str">
        <f t="shared" si="33"/>
        <v/>
      </c>
      <c r="CA9" s="114" t="str">
        <f t="shared" si="33"/>
        <v/>
      </c>
      <c r="CB9" s="114" t="str">
        <f t="shared" si="33"/>
        <v/>
      </c>
      <c r="CC9" s="114" t="str">
        <f t="shared" si="33"/>
        <v/>
      </c>
      <c r="CD9" s="114" t="str">
        <f t="shared" si="33"/>
        <v/>
      </c>
      <c r="CE9" s="114" t="str">
        <f t="shared" si="33"/>
        <v/>
      </c>
      <c r="CF9" s="114" t="str">
        <f t="shared" si="33"/>
        <v/>
      </c>
      <c r="CG9" s="114" t="str">
        <f t="shared" si="33"/>
        <v/>
      </c>
      <c r="CH9" s="114" t="str">
        <f t="shared" si="33"/>
        <v/>
      </c>
      <c r="CI9" s="114" t="str">
        <f t="shared" si="33"/>
        <v/>
      </c>
      <c r="CJ9" s="114" t="str">
        <f t="shared" si="33"/>
        <v/>
      </c>
      <c r="CK9" s="114" t="str">
        <f t="shared" si="33"/>
        <v/>
      </c>
      <c r="CL9" s="114" t="str">
        <f t="shared" si="33"/>
        <v/>
      </c>
      <c r="CM9" s="114" t="str">
        <f t="shared" si="33"/>
        <v/>
      </c>
      <c r="CN9" s="114" t="str">
        <f t="shared" si="33"/>
        <v/>
      </c>
      <c r="CO9" s="114" t="str">
        <f t="shared" si="33"/>
        <v/>
      </c>
      <c r="CP9" s="114" t="str">
        <f t="shared" si="33"/>
        <v/>
      </c>
      <c r="CQ9" s="114" t="str">
        <f t="shared" si="33"/>
        <v/>
      </c>
      <c r="CR9" s="114" t="str">
        <f t="shared" si="33"/>
        <v/>
      </c>
      <c r="CS9" s="114" t="str">
        <f t="shared" si="33"/>
        <v/>
      </c>
      <c r="CT9" s="114" t="str">
        <f t="shared" si="33"/>
        <v/>
      </c>
      <c r="CU9" s="114" t="str">
        <f t="shared" si="33"/>
        <v/>
      </c>
      <c r="CV9" s="114" t="str">
        <f t="shared" si="33"/>
        <v/>
      </c>
      <c r="CW9" s="114" t="str">
        <f t="shared" si="33"/>
        <v/>
      </c>
      <c r="CX9" s="114" t="str">
        <f t="shared" si="33"/>
        <v/>
      </c>
      <c r="CY9" s="114" t="str">
        <f t="shared" si="33"/>
        <v/>
      </c>
      <c r="CZ9" s="114" t="str">
        <f t="shared" si="33"/>
        <v/>
      </c>
      <c r="DA9" s="114" t="str">
        <f t="shared" si="33"/>
        <v/>
      </c>
      <c r="DB9" s="114" t="str">
        <f t="shared" si="33"/>
        <v/>
      </c>
      <c r="DC9" s="114" t="str">
        <f t="shared" si="33"/>
        <v/>
      </c>
      <c r="DD9" s="114" t="str">
        <f t="shared" si="33"/>
        <v/>
      </c>
      <c r="DE9" s="114" t="str">
        <f t="shared" si="33"/>
        <v/>
      </c>
      <c r="DF9" s="114" t="str">
        <f t="shared" si="33"/>
        <v/>
      </c>
      <c r="DG9" s="114" t="str">
        <f t="shared" si="33"/>
        <v/>
      </c>
      <c r="DH9" s="114" t="str">
        <f t="shared" si="33"/>
        <v/>
      </c>
      <c r="DI9" s="114" t="str">
        <f t="shared" si="33"/>
        <v/>
      </c>
      <c r="DJ9" s="114" t="str">
        <f t="shared" si="33"/>
        <v/>
      </c>
      <c r="DK9" s="114" t="str">
        <f t="shared" si="33"/>
        <v/>
      </c>
      <c r="DL9" s="114" t="str">
        <f t="shared" si="33"/>
        <v/>
      </c>
      <c r="DM9" s="114" t="str">
        <f t="shared" si="33"/>
        <v/>
      </c>
      <c r="DN9" s="114" t="str">
        <f t="shared" si="33"/>
        <v/>
      </c>
      <c r="DO9" s="114" t="str">
        <f t="shared" si="33"/>
        <v/>
      </c>
      <c r="DP9" s="114" t="str">
        <f t="shared" si="33"/>
        <v/>
      </c>
      <c r="DQ9" s="114" t="str">
        <f t="shared" si="33"/>
        <v/>
      </c>
      <c r="DR9" s="114" t="str">
        <f t="shared" si="33"/>
        <v/>
      </c>
      <c r="DS9" s="114" t="str">
        <f t="shared" si="33"/>
        <v/>
      </c>
      <c r="DT9" s="114" t="str">
        <f t="shared" si="33"/>
        <v/>
      </c>
      <c r="DU9" s="114" t="str">
        <f t="shared" si="33"/>
        <v/>
      </c>
      <c r="DV9" s="100" t="str">
        <f t="shared" si="27"/>
        <v/>
      </c>
      <c r="DW9" s="114" t="str">
        <f t="shared" si="32"/>
        <v/>
      </c>
      <c r="DX9" s="100" t="str">
        <f t="shared" si="28"/>
        <v/>
      </c>
      <c r="DY9" s="100" t="str">
        <f t="shared" si="29"/>
        <v/>
      </c>
      <c r="DZ9" s="132" t="str">
        <f t="shared" si="10"/>
        <v/>
      </c>
      <c r="EA9" s="106" t="str">
        <f t="shared" si="30"/>
        <v/>
      </c>
      <c r="EB9" s="100" t="str">
        <f t="shared" si="31"/>
        <v/>
      </c>
      <c r="EC9" s="100" t="str">
        <f t="shared" si="11"/>
        <v/>
      </c>
      <c r="ED9" s="114" t="str">
        <f t="shared" si="12"/>
        <v/>
      </c>
      <c r="EE9" s="114" t="str">
        <f t="shared" si="12"/>
        <v/>
      </c>
      <c r="EF9" s="114" t="str">
        <f t="shared" si="12"/>
        <v/>
      </c>
      <c r="EG9" s="114" t="str">
        <f t="shared" si="12"/>
        <v/>
      </c>
      <c r="EH9" s="114" t="str">
        <f t="shared" si="12"/>
        <v/>
      </c>
      <c r="EI9" s="114" t="str">
        <f t="shared" si="12"/>
        <v/>
      </c>
      <c r="EJ9" s="114" t="str">
        <f t="shared" si="12"/>
        <v/>
      </c>
      <c r="EK9" s="114" t="str">
        <f t="shared" si="12"/>
        <v/>
      </c>
      <c r="EL9" s="114" t="str">
        <f t="shared" si="12"/>
        <v/>
      </c>
      <c r="EM9" s="114" t="str">
        <f t="shared" si="12"/>
        <v/>
      </c>
      <c r="EN9" s="113">
        <v>6</v>
      </c>
    </row>
    <row r="10" spans="1:144" x14ac:dyDescent="0.25">
      <c r="A10" s="97"/>
      <c r="B10" s="112" t="str">
        <f t="shared" si="13"/>
        <v/>
      </c>
      <c r="C10" s="103" t="str">
        <f>IF(ISERROR(MATCH(SUM($EN10,C$13/10),'2 | Property &amp; Project Info'!$BQ:$BQ,0)),"",IF(INDEX('2 | Property &amp; Project Info'!$L:$L,MATCH(SUM($EN10,C$13/10),'2 | Property &amp; Project Info'!$BQ:$BQ,0))=0,"",INDEX('2 | Property &amp; Project Info'!$L:$L,MATCH(SUM($EN10,C$13/10),'2 | Property &amp; Project Info'!$BQ:$BQ,0))))</f>
        <v/>
      </c>
      <c r="D10" s="103" t="str">
        <f>IF(ISERROR(MATCH(SUM($EN10,D$13/10),'2 | Property &amp; Project Info'!$BQ:$BQ,0)),"",IF(INDEX('2 | Property &amp; Project Info'!$L:$L,MATCH(SUM($EN10,D$13/10),'2 | Property &amp; Project Info'!$BQ:$BQ,0))=0,"",INDEX('2 | Property &amp; Project Info'!$L:$L,MATCH(SUM($EN10,D$13/10),'2 | Property &amp; Project Info'!$BQ:$BQ,0))))</f>
        <v/>
      </c>
      <c r="E10" s="103" t="str">
        <f>IF(ISERROR(MATCH(SUM($EN10,E$13/10),'2 | Property &amp; Project Info'!$BQ:$BQ,0)),"",IF(INDEX('2 | Property &amp; Project Info'!$L:$L,MATCH(SUM($EN10,E$13/10),'2 | Property &amp; Project Info'!$BQ:$BQ,0))=0,"",INDEX('2 | Property &amp; Project Info'!$L:$L,MATCH(SUM($EN10,E$13/10),'2 | Property &amp; Project Info'!$BQ:$BQ,0))))</f>
        <v/>
      </c>
      <c r="F10" s="112" t="str">
        <f t="shared" si="14"/>
        <v/>
      </c>
      <c r="G10" s="106" t="str">
        <f t="shared" si="15"/>
        <v/>
      </c>
      <c r="H10" s="106" t="str">
        <f t="shared" si="0"/>
        <v/>
      </c>
      <c r="I10" s="105" t="str">
        <f>IF('1 | Overview &amp; Provider Info'!$L$42="","",'1 | Overview &amp; Provider Info'!$L$42)</f>
        <v/>
      </c>
      <c r="J10" s="114" t="str">
        <f t="shared" si="1"/>
        <v/>
      </c>
      <c r="K10" s="127" t="str">
        <f>IF('Export (with a little input)'!$C$19="","",'Export (with a little input)'!$C$19)</f>
        <v/>
      </c>
      <c r="L10" s="101" t="str">
        <f>IF(ISERROR(MATCH(SUM($EN10,L$13/10),'2 | Property &amp; Project Info'!$BQ:$BQ,0)),"",IF(INDEX('2 | Property &amp; Project Info'!$L:$L,MATCH(SUM($EN10,L$13/10),'2 | Property &amp; Project Info'!$BQ:$BQ,0))=0,"",INDEX('2 | Property &amp; Project Info'!$L:$L,MATCH(SUM($EN10,L$13/10),'2 | Property &amp; Project Info'!$BQ:$BQ,0))))</f>
        <v/>
      </c>
      <c r="M10" s="129" t="str">
        <f>IF('Export (with a little input)'!$C$20="","",'Export (with a little input)'!$C$20)</f>
        <v/>
      </c>
      <c r="N10" s="101" t="str">
        <f>IF(ISERROR(MATCH(SUM($EN10,N$13/10),'2 | Property &amp; Project Info'!$BQ:$BQ,0)),"",IF(INDEX('2 | Property &amp; Project Info'!$CL:$CL,MATCH(SUM($EN10,N$13/10),'2 | Property &amp; Project Info'!$BQ:$BQ,0))=0,"",INDEX('2 | Property &amp; Project Info'!$CL:$CL,MATCH(SUM($EN10,N$13/10),'2 | Property &amp; Project Info'!$BQ:$BQ,0))))</f>
        <v/>
      </c>
      <c r="O10" s="100" t="str">
        <f t="shared" si="16"/>
        <v/>
      </c>
      <c r="P10" s="114" t="str">
        <f t="shared" si="17"/>
        <v/>
      </c>
      <c r="Q10" s="103" t="str">
        <f>IF('Export (with a little input)'!$C$21="","",'Export (with a little input)'!$C$21)</f>
        <v/>
      </c>
      <c r="R10" s="114" t="str">
        <f t="shared" si="17"/>
        <v/>
      </c>
      <c r="S10" s="103" t="str">
        <f>IF(ISERROR(MATCH(SUM($EN10,S$13/10),'2 | Property &amp; Project Info'!$BQ:$BQ,0)),"",IF(INDEX('2 | Property &amp; Project Info'!$CQ:$CQ,MATCH(SUM($EN10,S$13/10),'2 | Property &amp; Project Info'!$BQ:$BQ,0))=0,"",INDEX('2 | Property &amp; Project Info'!$CQ:$CQ,MATCH(SUM($EN10,S$13/10),'2 | Property &amp; Project Info'!$BQ:$BQ,0))))</f>
        <v/>
      </c>
      <c r="T10" s="101" t="str">
        <f>IF(ISERROR(MATCH(SUM($EN10,T$13/10),'2 | Property &amp; Project Info'!$BQ:$BQ,0)),"",IF(INDEX('2 | Property &amp; Project Info'!$CS:$CS,MATCH(SUM($EN10,T$13/10),'2 | Property &amp; Project Info'!$BQ:$BQ,0))=0,"",INDEX('2 | Property &amp; Project Info'!$CS:$CS,MATCH(SUM($EN10,T$13/10),'2 | Property &amp; Project Info'!$BQ:$BQ,0))))</f>
        <v/>
      </c>
      <c r="U10" s="103" t="str">
        <f>IF(ISERROR(MATCH(SUM($EN10,U$13/10),'2 | Property &amp; Project Info'!$BQ:$BQ,0)),"",IF(INDEX('2 | Property &amp; Project Info'!$CP:$CP,MATCH(SUM($EN10,U$13/10),'2 | Property &amp; Project Info'!$BQ:$BQ,0))=0,"",INDEX('2 | Property &amp; Project Info'!$CP:$CP,MATCH(SUM($EN10,U$13/10),'2 | Property &amp; Project Info'!$BQ:$BQ,0))))</f>
        <v/>
      </c>
      <c r="V10" s="131" t="str">
        <f>IF(ISERROR(MATCH(SUM($EN10,V$13/10),'2 | Property &amp; Project Info'!$BQ:$BQ,0)),"",IF(INDEX('2 | Property &amp; Project Info'!$L:$L,MATCH(SUM($EN10,V$13/10),'2 | Property &amp; Project Info'!$BQ:$BQ,0))=0,"",INDEX('2 | Property &amp; Project Info'!$L:$L,MATCH(SUM($EN10,V$13/10),'2 | Property &amp; Project Info'!$BQ:$BQ,0))))</f>
        <v/>
      </c>
      <c r="W10" s="100" t="str">
        <f t="shared" si="18"/>
        <v/>
      </c>
      <c r="X10" s="106" t="str">
        <f t="shared" si="19"/>
        <v/>
      </c>
      <c r="Y10" s="103" t="str">
        <f>IF(ISERROR(MATCH(SUM($EN10,Y$13/10),'2 | Property &amp; Project Info'!$BQ:$BQ,0)),"",IF(INDEX('2 | Property &amp; Project Info'!$CV:$CV,MATCH(SUM($EN10,Y$13/10),'2 | Property &amp; Project Info'!$BQ:$BQ,0))=0,"",INDEX('2 | Property &amp; Project Info'!$CV:$CV,MATCH(SUM($EN10,Y$13/10),'2 | Property &amp; Project Info'!$BQ:$BQ,0))))</f>
        <v/>
      </c>
      <c r="Z10" s="101" t="str">
        <f>IF(ISERROR(MATCH(SUM($EN10,Z$13/10),'2 | Property &amp; Project Info'!$BQ:$BQ,0)),"",IF(INDEX('2 | Property &amp; Project Info'!$CY:$CY,MATCH(SUM($EN10,Z$13/10),'2 | Property &amp; Project Info'!$BQ:$BQ,0))=0,"",INDEX('2 | Property &amp; Project Info'!$CY:$CY,MATCH(SUM($EN10,Z$13/10),'2 | Property &amp; Project Info'!$BQ:$BQ,0))))</f>
        <v/>
      </c>
      <c r="AA10" s="114" t="str">
        <f t="shared" si="3"/>
        <v/>
      </c>
      <c r="AB10" s="114" t="str">
        <f t="shared" si="3"/>
        <v/>
      </c>
      <c r="AC10" s="114" t="str">
        <f t="shared" si="3"/>
        <v/>
      </c>
      <c r="AD10" s="114" t="str">
        <f t="shared" si="3"/>
        <v/>
      </c>
      <c r="AE10" s="114" t="str">
        <f t="shared" si="3"/>
        <v/>
      </c>
      <c r="AF10" s="114" t="str">
        <f t="shared" si="3"/>
        <v/>
      </c>
      <c r="AG10" s="114" t="str">
        <f t="shared" si="3"/>
        <v/>
      </c>
      <c r="AH10" s="114" t="str">
        <f t="shared" si="3"/>
        <v/>
      </c>
      <c r="AI10" s="114" t="str">
        <f t="shared" si="3"/>
        <v/>
      </c>
      <c r="AJ10" s="114" t="str">
        <f t="shared" si="3"/>
        <v/>
      </c>
      <c r="AK10" s="114" t="str">
        <f t="shared" si="3"/>
        <v/>
      </c>
      <c r="AL10" s="114" t="str">
        <f t="shared" si="3"/>
        <v/>
      </c>
      <c r="AM10" s="108" t="str">
        <f>IF('1 | Overview &amp; Provider Info'!$AK$42="","",'1 | Overview &amp; Provider Info'!$AK$42)</f>
        <v/>
      </c>
      <c r="AN10" s="109" t="str">
        <f>IF('1 | Overview &amp; Provider Info'!$AK$44="","",'1 | Overview &amp; Provider Info'!$AK$44)</f>
        <v/>
      </c>
      <c r="AO10" s="108" t="str">
        <f>IF('1 | Overview &amp; Provider Info'!$AK$48="","",'1 | Overview &amp; Provider Info'!$AK$48)</f>
        <v/>
      </c>
      <c r="AP10" s="109" t="str">
        <f>IF('1 | Overview &amp; Provider Info'!$L$44="","",'1 | Overview &amp; Provider Info'!$L$44)</f>
        <v/>
      </c>
      <c r="AQ10" s="108" t="str">
        <f>IF('1 | Overview &amp; Provider Info'!$L$46="","",'1 | Overview &amp; Provider Info'!$L$46)</f>
        <v/>
      </c>
      <c r="AR10" s="107" t="str">
        <f>IF('1 | Overview &amp; Provider Info'!$AK$60="","",'1 | Overview &amp; Provider Info'!$AK$60)</f>
        <v/>
      </c>
      <c r="AS10" s="105" t="str">
        <f>IF('1 | Overview &amp; Provider Info'!$L$42="","",'1 | Overview &amp; Provider Info'!$L$42)</f>
        <v/>
      </c>
      <c r="AT10" s="107" t="str">
        <f>IF('1 | Overview &amp; Provider Info'!$AK$62="","",'1 | Overview &amp; Provider Info'!$AK$62)</f>
        <v/>
      </c>
      <c r="AU10" s="105" t="str">
        <f>IF('1 | Overview &amp; Provider Info'!$AK$64="","",'1 | Overview &amp; Provider Info'!$AK$64)</f>
        <v/>
      </c>
      <c r="AV10" s="100" t="str">
        <f t="shared" si="20"/>
        <v/>
      </c>
      <c r="AW10" s="100" t="str">
        <f t="shared" si="21"/>
        <v/>
      </c>
      <c r="AX10" s="100" t="str">
        <f t="shared" si="22"/>
        <v/>
      </c>
      <c r="AY10" s="114" t="str">
        <f t="shared" si="6"/>
        <v/>
      </c>
      <c r="BA10" s="106" t="str">
        <f t="shared" si="23"/>
        <v/>
      </c>
      <c r="BB10" s="100" t="str">
        <f t="shared" si="24"/>
        <v/>
      </c>
      <c r="BC10" s="106" t="str">
        <f t="shared" si="25"/>
        <v/>
      </c>
      <c r="BD10" s="100" t="str">
        <f t="shared" si="26"/>
        <v/>
      </c>
      <c r="BE10" s="103" t="str">
        <f>IF(ISERROR(MATCH(SUM($EN10,BE$13/10),'2 | Property &amp; Project Info'!$BQ:$BQ,0)),"",IF(INDEX('2 | Property &amp; Project Info'!$L:$L,MATCH(SUM($EN10,BE$13/10),'2 | Property &amp; Project Info'!$BQ:$BQ,0))=0,"",INDEX('2 | Property &amp; Project Info'!$L:$L,MATCH(SUM($EN10,BE$13/10),'2 | Property &amp; Project Info'!$BQ:$BQ,0))))</f>
        <v/>
      </c>
      <c r="BF10" s="114" t="str">
        <f t="shared" si="7"/>
        <v/>
      </c>
      <c r="BG10" s="114" t="str">
        <f t="shared" si="7"/>
        <v/>
      </c>
      <c r="BH10" s="114" t="str">
        <f t="shared" si="7"/>
        <v/>
      </c>
      <c r="BI10" s="114" t="str">
        <f t="shared" si="7"/>
        <v/>
      </c>
      <c r="BJ10" s="114" t="str">
        <f t="shared" si="7"/>
        <v/>
      </c>
      <c r="BK10" s="114" t="str">
        <f t="shared" si="33"/>
        <v/>
      </c>
      <c r="BL10" s="114" t="str">
        <f t="shared" si="33"/>
        <v/>
      </c>
      <c r="BM10" s="114" t="str">
        <f t="shared" si="33"/>
        <v/>
      </c>
      <c r="BN10" s="114" t="str">
        <f t="shared" si="33"/>
        <v/>
      </c>
      <c r="BO10" s="114" t="str">
        <f t="shared" si="33"/>
        <v/>
      </c>
      <c r="BP10" s="114" t="str">
        <f t="shared" si="33"/>
        <v/>
      </c>
      <c r="BQ10" s="114" t="str">
        <f t="shared" si="33"/>
        <v/>
      </c>
      <c r="BR10" s="114" t="str">
        <f t="shared" si="33"/>
        <v/>
      </c>
      <c r="BS10" s="114" t="str">
        <f t="shared" si="33"/>
        <v/>
      </c>
      <c r="BT10" s="114" t="str">
        <f t="shared" si="33"/>
        <v/>
      </c>
      <c r="BU10" s="114" t="str">
        <f t="shared" si="33"/>
        <v/>
      </c>
      <c r="BV10" s="114" t="str">
        <f t="shared" si="33"/>
        <v/>
      </c>
      <c r="BW10" s="114" t="str">
        <f t="shared" si="33"/>
        <v/>
      </c>
      <c r="BX10" s="114" t="str">
        <f t="shared" si="33"/>
        <v/>
      </c>
      <c r="BY10" s="114" t="str">
        <f t="shared" si="33"/>
        <v/>
      </c>
      <c r="BZ10" s="114" t="str">
        <f t="shared" si="33"/>
        <v/>
      </c>
      <c r="CA10" s="114" t="str">
        <f t="shared" si="33"/>
        <v/>
      </c>
      <c r="CB10" s="114" t="str">
        <f t="shared" si="33"/>
        <v/>
      </c>
      <c r="CC10" s="114" t="str">
        <f t="shared" si="33"/>
        <v/>
      </c>
      <c r="CD10" s="114" t="str">
        <f t="shared" si="33"/>
        <v/>
      </c>
      <c r="CE10" s="114" t="str">
        <f t="shared" si="33"/>
        <v/>
      </c>
      <c r="CF10" s="114" t="str">
        <f t="shared" si="33"/>
        <v/>
      </c>
      <c r="CG10" s="114" t="str">
        <f t="shared" si="33"/>
        <v/>
      </c>
      <c r="CH10" s="114" t="str">
        <f t="shared" si="33"/>
        <v/>
      </c>
      <c r="CI10" s="114" t="str">
        <f t="shared" si="33"/>
        <v/>
      </c>
      <c r="CJ10" s="114" t="str">
        <f t="shared" si="33"/>
        <v/>
      </c>
      <c r="CK10" s="114" t="str">
        <f t="shared" si="33"/>
        <v/>
      </c>
      <c r="CL10" s="114" t="str">
        <f t="shared" si="33"/>
        <v/>
      </c>
      <c r="CM10" s="114" t="str">
        <f t="shared" si="33"/>
        <v/>
      </c>
      <c r="CN10" s="114" t="str">
        <f t="shared" si="33"/>
        <v/>
      </c>
      <c r="CO10" s="114" t="str">
        <f t="shared" si="33"/>
        <v/>
      </c>
      <c r="CP10" s="114" t="str">
        <f t="shared" si="33"/>
        <v/>
      </c>
      <c r="CQ10" s="114" t="str">
        <f t="shared" si="33"/>
        <v/>
      </c>
      <c r="CR10" s="114" t="str">
        <f t="shared" si="33"/>
        <v/>
      </c>
      <c r="CS10" s="114" t="str">
        <f t="shared" si="33"/>
        <v/>
      </c>
      <c r="CT10" s="114" t="str">
        <f t="shared" si="33"/>
        <v/>
      </c>
      <c r="CU10" s="114" t="str">
        <f t="shared" si="33"/>
        <v/>
      </c>
      <c r="CV10" s="114" t="str">
        <f t="shared" si="33"/>
        <v/>
      </c>
      <c r="CW10" s="114" t="str">
        <f t="shared" si="33"/>
        <v/>
      </c>
      <c r="CX10" s="114" t="str">
        <f t="shared" si="33"/>
        <v/>
      </c>
      <c r="CY10" s="114" t="str">
        <f t="shared" si="33"/>
        <v/>
      </c>
      <c r="CZ10" s="114" t="str">
        <f t="shared" si="33"/>
        <v/>
      </c>
      <c r="DA10" s="114" t="str">
        <f t="shared" si="33"/>
        <v/>
      </c>
      <c r="DB10" s="114" t="str">
        <f t="shared" si="33"/>
        <v/>
      </c>
      <c r="DC10" s="114" t="str">
        <f t="shared" si="33"/>
        <v/>
      </c>
      <c r="DD10" s="114" t="str">
        <f t="shared" si="33"/>
        <v/>
      </c>
      <c r="DE10" s="114" t="str">
        <f t="shared" si="33"/>
        <v/>
      </c>
      <c r="DF10" s="114" t="str">
        <f t="shared" si="33"/>
        <v/>
      </c>
      <c r="DG10" s="114" t="str">
        <f t="shared" si="33"/>
        <v/>
      </c>
      <c r="DH10" s="114" t="str">
        <f t="shared" si="33"/>
        <v/>
      </c>
      <c r="DI10" s="114" t="str">
        <f t="shared" si="33"/>
        <v/>
      </c>
      <c r="DJ10" s="114" t="str">
        <f t="shared" si="33"/>
        <v/>
      </c>
      <c r="DK10" s="114" t="str">
        <f t="shared" si="33"/>
        <v/>
      </c>
      <c r="DL10" s="114" t="str">
        <f t="shared" si="33"/>
        <v/>
      </c>
      <c r="DM10" s="114" t="str">
        <f t="shared" si="33"/>
        <v/>
      </c>
      <c r="DN10" s="114" t="str">
        <f t="shared" si="33"/>
        <v/>
      </c>
      <c r="DO10" s="114" t="str">
        <f t="shared" si="33"/>
        <v/>
      </c>
      <c r="DP10" s="114" t="str">
        <f t="shared" si="33"/>
        <v/>
      </c>
      <c r="DQ10" s="114" t="str">
        <f t="shared" si="33"/>
        <v/>
      </c>
      <c r="DR10" s="114" t="str">
        <f t="shared" si="33"/>
        <v/>
      </c>
      <c r="DS10" s="114" t="str">
        <f t="shared" si="33"/>
        <v/>
      </c>
      <c r="DT10" s="114" t="str">
        <f t="shared" si="33"/>
        <v/>
      </c>
      <c r="DU10" s="114" t="str">
        <f t="shared" si="33"/>
        <v/>
      </c>
      <c r="DV10" s="100" t="str">
        <f t="shared" si="27"/>
        <v/>
      </c>
      <c r="DW10" s="114" t="str">
        <f t="shared" si="32"/>
        <v/>
      </c>
      <c r="DX10" s="100" t="str">
        <f t="shared" si="28"/>
        <v/>
      </c>
      <c r="DY10" s="100" t="str">
        <f t="shared" si="29"/>
        <v/>
      </c>
      <c r="DZ10" s="132" t="str">
        <f t="shared" si="10"/>
        <v/>
      </c>
      <c r="EA10" s="106" t="str">
        <f t="shared" si="30"/>
        <v/>
      </c>
      <c r="EB10" s="100" t="str">
        <f t="shared" si="31"/>
        <v/>
      </c>
      <c r="EC10" s="100" t="str">
        <f t="shared" si="11"/>
        <v/>
      </c>
      <c r="ED10" s="114" t="str">
        <f t="shared" si="12"/>
        <v/>
      </c>
      <c r="EE10" s="114" t="str">
        <f t="shared" si="12"/>
        <v/>
      </c>
      <c r="EF10" s="114" t="str">
        <f t="shared" si="12"/>
        <v/>
      </c>
      <c r="EG10" s="114" t="str">
        <f t="shared" si="12"/>
        <v/>
      </c>
      <c r="EH10" s="114" t="str">
        <f t="shared" si="12"/>
        <v/>
      </c>
      <c r="EI10" s="114" t="str">
        <f t="shared" si="12"/>
        <v/>
      </c>
      <c r="EJ10" s="114" t="str">
        <f t="shared" si="12"/>
        <v/>
      </c>
      <c r="EK10" s="114" t="str">
        <f t="shared" si="12"/>
        <v/>
      </c>
      <c r="EL10" s="114" t="str">
        <f t="shared" si="12"/>
        <v/>
      </c>
      <c r="EM10" s="114" t="str">
        <f t="shared" si="12"/>
        <v/>
      </c>
      <c r="EN10" s="113">
        <v>7</v>
      </c>
    </row>
    <row r="11" spans="1:144" x14ac:dyDescent="0.25">
      <c r="A11" s="97"/>
      <c r="B11" s="112" t="str">
        <f t="shared" si="13"/>
        <v/>
      </c>
      <c r="C11" s="103" t="str">
        <f>IF(ISERROR(MATCH(SUM($EN11,C$13/10),'2 | Property &amp; Project Info'!$BQ:$BQ,0)),"",IF(INDEX('2 | Property &amp; Project Info'!$L:$L,MATCH(SUM($EN11,C$13/10),'2 | Property &amp; Project Info'!$BQ:$BQ,0))=0,"",INDEX('2 | Property &amp; Project Info'!$L:$L,MATCH(SUM($EN11,C$13/10),'2 | Property &amp; Project Info'!$BQ:$BQ,0))))</f>
        <v/>
      </c>
      <c r="D11" s="103" t="str">
        <f>IF(ISERROR(MATCH(SUM($EN11,D$13/10),'2 | Property &amp; Project Info'!$BQ:$BQ,0)),"",IF(INDEX('2 | Property &amp; Project Info'!$L:$L,MATCH(SUM($EN11,D$13/10),'2 | Property &amp; Project Info'!$BQ:$BQ,0))=0,"",INDEX('2 | Property &amp; Project Info'!$L:$L,MATCH(SUM($EN11,D$13/10),'2 | Property &amp; Project Info'!$BQ:$BQ,0))))</f>
        <v/>
      </c>
      <c r="E11" s="103" t="str">
        <f>IF(ISERROR(MATCH(SUM($EN11,E$13/10),'2 | Property &amp; Project Info'!$BQ:$BQ,0)),"",IF(INDEX('2 | Property &amp; Project Info'!$L:$L,MATCH(SUM($EN11,E$13/10),'2 | Property &amp; Project Info'!$BQ:$BQ,0))=0,"",INDEX('2 | Property &amp; Project Info'!$L:$L,MATCH(SUM($EN11,E$13/10),'2 | Property &amp; Project Info'!$BQ:$BQ,0))))</f>
        <v/>
      </c>
      <c r="F11" s="112" t="str">
        <f t="shared" si="14"/>
        <v/>
      </c>
      <c r="G11" s="106" t="str">
        <f t="shared" si="15"/>
        <v/>
      </c>
      <c r="H11" s="106" t="str">
        <f t="shared" si="0"/>
        <v/>
      </c>
      <c r="I11" s="105" t="str">
        <f>IF('1 | Overview &amp; Provider Info'!$L$42="","",'1 | Overview &amp; Provider Info'!$L$42)</f>
        <v/>
      </c>
      <c r="J11" s="114" t="str">
        <f t="shared" si="1"/>
        <v/>
      </c>
      <c r="K11" s="127" t="str">
        <f>IF('Export (with a little input)'!$C$19="","",'Export (with a little input)'!$C$19)</f>
        <v/>
      </c>
      <c r="L11" s="101" t="str">
        <f>IF(ISERROR(MATCH(SUM($EN11,L$13/10),'2 | Property &amp; Project Info'!$BQ:$BQ,0)),"",IF(INDEX('2 | Property &amp; Project Info'!$L:$L,MATCH(SUM($EN11,L$13/10),'2 | Property &amp; Project Info'!$BQ:$BQ,0))=0,"",INDEX('2 | Property &amp; Project Info'!$L:$L,MATCH(SUM($EN11,L$13/10),'2 | Property &amp; Project Info'!$BQ:$BQ,0))))</f>
        <v/>
      </c>
      <c r="M11" s="129" t="str">
        <f>IF('Export (with a little input)'!$C$20="","",'Export (with a little input)'!$C$20)</f>
        <v/>
      </c>
      <c r="N11" s="101" t="str">
        <f>IF(ISERROR(MATCH(SUM($EN11,N$13/10),'2 | Property &amp; Project Info'!$BQ:$BQ,0)),"",IF(INDEX('2 | Property &amp; Project Info'!$CL:$CL,MATCH(SUM($EN11,N$13/10),'2 | Property &amp; Project Info'!$BQ:$BQ,0))=0,"",INDEX('2 | Property &amp; Project Info'!$CL:$CL,MATCH(SUM($EN11,N$13/10),'2 | Property &amp; Project Info'!$BQ:$BQ,0))))</f>
        <v/>
      </c>
      <c r="O11" s="100" t="str">
        <f t="shared" si="16"/>
        <v/>
      </c>
      <c r="P11" s="114" t="str">
        <f t="shared" si="17"/>
        <v/>
      </c>
      <c r="Q11" s="103" t="str">
        <f>IF('Export (with a little input)'!$C$21="","",'Export (with a little input)'!$C$21)</f>
        <v/>
      </c>
      <c r="R11" s="114" t="str">
        <f t="shared" si="17"/>
        <v/>
      </c>
      <c r="S11" s="103" t="str">
        <f>IF(ISERROR(MATCH(SUM($EN11,S$13/10),'2 | Property &amp; Project Info'!$BQ:$BQ,0)),"",IF(INDEX('2 | Property &amp; Project Info'!$CQ:$CQ,MATCH(SUM($EN11,S$13/10),'2 | Property &amp; Project Info'!$BQ:$BQ,0))=0,"",INDEX('2 | Property &amp; Project Info'!$CQ:$CQ,MATCH(SUM($EN11,S$13/10),'2 | Property &amp; Project Info'!$BQ:$BQ,0))))</f>
        <v/>
      </c>
      <c r="T11" s="101" t="str">
        <f>IF(ISERROR(MATCH(SUM($EN11,T$13/10),'2 | Property &amp; Project Info'!$BQ:$BQ,0)),"",IF(INDEX('2 | Property &amp; Project Info'!$CS:$CS,MATCH(SUM($EN11,T$13/10),'2 | Property &amp; Project Info'!$BQ:$BQ,0))=0,"",INDEX('2 | Property &amp; Project Info'!$CS:$CS,MATCH(SUM($EN11,T$13/10),'2 | Property &amp; Project Info'!$BQ:$BQ,0))))</f>
        <v/>
      </c>
      <c r="U11" s="103" t="str">
        <f>IF(ISERROR(MATCH(SUM($EN11,U$13/10),'2 | Property &amp; Project Info'!$BQ:$BQ,0)),"",IF(INDEX('2 | Property &amp; Project Info'!$CP:$CP,MATCH(SUM($EN11,U$13/10),'2 | Property &amp; Project Info'!$BQ:$BQ,0))=0,"",INDEX('2 | Property &amp; Project Info'!$CP:$CP,MATCH(SUM($EN11,U$13/10),'2 | Property &amp; Project Info'!$BQ:$BQ,0))))</f>
        <v/>
      </c>
      <c r="V11" s="131" t="str">
        <f>IF(ISERROR(MATCH(SUM($EN11,V$13/10),'2 | Property &amp; Project Info'!$BQ:$BQ,0)),"",IF(INDEX('2 | Property &amp; Project Info'!$L:$L,MATCH(SUM($EN11,V$13/10),'2 | Property &amp; Project Info'!$BQ:$BQ,0))=0,"",INDEX('2 | Property &amp; Project Info'!$L:$L,MATCH(SUM($EN11,V$13/10),'2 | Property &amp; Project Info'!$BQ:$BQ,0))))</f>
        <v/>
      </c>
      <c r="W11" s="100" t="str">
        <f t="shared" si="18"/>
        <v/>
      </c>
      <c r="X11" s="106" t="str">
        <f t="shared" si="19"/>
        <v/>
      </c>
      <c r="Y11" s="103" t="str">
        <f>IF(ISERROR(MATCH(SUM($EN11,Y$13/10),'2 | Property &amp; Project Info'!$BQ:$BQ,0)),"",IF(INDEX('2 | Property &amp; Project Info'!$CV:$CV,MATCH(SUM($EN11,Y$13/10),'2 | Property &amp; Project Info'!$BQ:$BQ,0))=0,"",INDEX('2 | Property &amp; Project Info'!$CV:$CV,MATCH(SUM($EN11,Y$13/10),'2 | Property &amp; Project Info'!$BQ:$BQ,0))))</f>
        <v/>
      </c>
      <c r="Z11" s="101" t="str">
        <f>IF(ISERROR(MATCH(SUM($EN11,Z$13/10),'2 | Property &amp; Project Info'!$BQ:$BQ,0)),"",IF(INDEX('2 | Property &amp; Project Info'!$CY:$CY,MATCH(SUM($EN11,Z$13/10),'2 | Property &amp; Project Info'!$BQ:$BQ,0))=0,"",INDEX('2 | Property &amp; Project Info'!$CY:$CY,MATCH(SUM($EN11,Z$13/10),'2 | Property &amp; Project Info'!$BQ:$BQ,0))))</f>
        <v/>
      </c>
      <c r="AA11" s="114" t="str">
        <f t="shared" si="3"/>
        <v/>
      </c>
      <c r="AB11" s="114" t="str">
        <f t="shared" si="3"/>
        <v/>
      </c>
      <c r="AC11" s="114" t="str">
        <f t="shared" si="3"/>
        <v/>
      </c>
      <c r="AD11" s="114" t="str">
        <f t="shared" si="3"/>
        <v/>
      </c>
      <c r="AE11" s="114" t="str">
        <f t="shared" si="3"/>
        <v/>
      </c>
      <c r="AF11" s="114" t="str">
        <f t="shared" si="3"/>
        <v/>
      </c>
      <c r="AG11" s="114" t="str">
        <f t="shared" si="3"/>
        <v/>
      </c>
      <c r="AH11" s="114" t="str">
        <f t="shared" si="3"/>
        <v/>
      </c>
      <c r="AI11" s="114" t="str">
        <f t="shared" si="3"/>
        <v/>
      </c>
      <c r="AJ11" s="114" t="str">
        <f t="shared" si="3"/>
        <v/>
      </c>
      <c r="AK11" s="114" t="str">
        <f t="shared" si="3"/>
        <v/>
      </c>
      <c r="AL11" s="114" t="str">
        <f t="shared" si="3"/>
        <v/>
      </c>
      <c r="AM11" s="108" t="str">
        <f>IF('1 | Overview &amp; Provider Info'!$AK$42="","",'1 | Overview &amp; Provider Info'!$AK$42)</f>
        <v/>
      </c>
      <c r="AN11" s="109" t="str">
        <f>IF('1 | Overview &amp; Provider Info'!$AK$44="","",'1 | Overview &amp; Provider Info'!$AK$44)</f>
        <v/>
      </c>
      <c r="AO11" s="108" t="str">
        <f>IF('1 | Overview &amp; Provider Info'!$AK$48="","",'1 | Overview &amp; Provider Info'!$AK$48)</f>
        <v/>
      </c>
      <c r="AP11" s="109" t="str">
        <f>IF('1 | Overview &amp; Provider Info'!$L$44="","",'1 | Overview &amp; Provider Info'!$L$44)</f>
        <v/>
      </c>
      <c r="AQ11" s="108" t="str">
        <f>IF('1 | Overview &amp; Provider Info'!$L$46="","",'1 | Overview &amp; Provider Info'!$L$46)</f>
        <v/>
      </c>
      <c r="AR11" s="107" t="str">
        <f>IF('1 | Overview &amp; Provider Info'!$AK$60="","",'1 | Overview &amp; Provider Info'!$AK$60)</f>
        <v/>
      </c>
      <c r="AS11" s="105" t="str">
        <f>IF('1 | Overview &amp; Provider Info'!$L$42="","",'1 | Overview &amp; Provider Info'!$L$42)</f>
        <v/>
      </c>
      <c r="AT11" s="107" t="str">
        <f>IF('1 | Overview &amp; Provider Info'!$AK$62="","",'1 | Overview &amp; Provider Info'!$AK$62)</f>
        <v/>
      </c>
      <c r="AU11" s="105" t="str">
        <f>IF('1 | Overview &amp; Provider Info'!$AK$64="","",'1 | Overview &amp; Provider Info'!$AK$64)</f>
        <v/>
      </c>
      <c r="AV11" s="100" t="str">
        <f t="shared" si="20"/>
        <v/>
      </c>
      <c r="AW11" s="100" t="str">
        <f t="shared" si="21"/>
        <v/>
      </c>
      <c r="AX11" s="100" t="str">
        <f t="shared" si="22"/>
        <v/>
      </c>
      <c r="AY11" s="114" t="str">
        <f t="shared" si="6"/>
        <v/>
      </c>
      <c r="BA11" s="106" t="str">
        <f t="shared" si="23"/>
        <v/>
      </c>
      <c r="BB11" s="100" t="str">
        <f t="shared" si="24"/>
        <v/>
      </c>
      <c r="BC11" s="106" t="str">
        <f t="shared" si="25"/>
        <v/>
      </c>
      <c r="BD11" s="100" t="str">
        <f t="shared" si="26"/>
        <v/>
      </c>
      <c r="BE11" s="103" t="str">
        <f>IF(ISERROR(MATCH(SUM($EN11,BE$13/10),'2 | Property &amp; Project Info'!$BQ:$BQ,0)),"",IF(INDEX('2 | Property &amp; Project Info'!$L:$L,MATCH(SUM($EN11,BE$13/10),'2 | Property &amp; Project Info'!$BQ:$BQ,0))=0,"",INDEX('2 | Property &amp; Project Info'!$L:$L,MATCH(SUM($EN11,BE$13/10),'2 | Property &amp; Project Info'!$BQ:$BQ,0))))</f>
        <v/>
      </c>
      <c r="BF11" s="114" t="str">
        <f t="shared" si="7"/>
        <v/>
      </c>
      <c r="BG11" s="114" t="str">
        <f t="shared" si="7"/>
        <v/>
      </c>
      <c r="BH11" s="114" t="str">
        <f t="shared" si="7"/>
        <v/>
      </c>
      <c r="BI11" s="114" t="str">
        <f t="shared" si="7"/>
        <v/>
      </c>
      <c r="BJ11" s="114" t="str">
        <f t="shared" si="7"/>
        <v/>
      </c>
      <c r="BK11" s="114" t="str">
        <f t="shared" si="33"/>
        <v/>
      </c>
      <c r="BL11" s="114" t="str">
        <f t="shared" si="33"/>
        <v/>
      </c>
      <c r="BM11" s="114" t="str">
        <f t="shared" si="33"/>
        <v/>
      </c>
      <c r="BN11" s="114" t="str">
        <f t="shared" si="33"/>
        <v/>
      </c>
      <c r="BO11" s="114" t="str">
        <f t="shared" si="33"/>
        <v/>
      </c>
      <c r="BP11" s="114" t="str">
        <f t="shared" si="33"/>
        <v/>
      </c>
      <c r="BQ11" s="114" t="str">
        <f t="shared" si="33"/>
        <v/>
      </c>
      <c r="BR11" s="114" t="str">
        <f t="shared" si="33"/>
        <v/>
      </c>
      <c r="BS11" s="114" t="str">
        <f t="shared" si="33"/>
        <v/>
      </c>
      <c r="BT11" s="114" t="str">
        <f t="shared" si="33"/>
        <v/>
      </c>
      <c r="BU11" s="114" t="str">
        <f t="shared" si="33"/>
        <v/>
      </c>
      <c r="BV11" s="114" t="str">
        <f t="shared" si="33"/>
        <v/>
      </c>
      <c r="BW11" s="114" t="str">
        <f t="shared" si="33"/>
        <v/>
      </c>
      <c r="BX11" s="114" t="str">
        <f t="shared" si="33"/>
        <v/>
      </c>
      <c r="BY11" s="114" t="str">
        <f t="shared" si="33"/>
        <v/>
      </c>
      <c r="BZ11" s="114" t="str">
        <f t="shared" si="33"/>
        <v/>
      </c>
      <c r="CA11" s="114" t="str">
        <f t="shared" si="33"/>
        <v/>
      </c>
      <c r="CB11" s="114" t="str">
        <f t="shared" si="33"/>
        <v/>
      </c>
      <c r="CC11" s="114" t="str">
        <f t="shared" si="33"/>
        <v/>
      </c>
      <c r="CD11" s="114" t="str">
        <f t="shared" si="33"/>
        <v/>
      </c>
      <c r="CE11" s="114" t="str">
        <f t="shared" si="33"/>
        <v/>
      </c>
      <c r="CF11" s="114" t="str">
        <f t="shared" si="33"/>
        <v/>
      </c>
      <c r="CG11" s="114" t="str">
        <f t="shared" si="33"/>
        <v/>
      </c>
      <c r="CH11" s="114" t="str">
        <f t="shared" si="33"/>
        <v/>
      </c>
      <c r="CI11" s="114" t="str">
        <f t="shared" si="33"/>
        <v/>
      </c>
      <c r="CJ11" s="114" t="str">
        <f t="shared" si="33"/>
        <v/>
      </c>
      <c r="CK11" s="114" t="str">
        <f t="shared" si="33"/>
        <v/>
      </c>
      <c r="CL11" s="114" t="str">
        <f t="shared" si="33"/>
        <v/>
      </c>
      <c r="CM11" s="114" t="str">
        <f t="shared" si="33"/>
        <v/>
      </c>
      <c r="CN11" s="114" t="str">
        <f t="shared" si="33"/>
        <v/>
      </c>
      <c r="CO11" s="114" t="str">
        <f t="shared" si="33"/>
        <v/>
      </c>
      <c r="CP11" s="114" t="str">
        <f t="shared" si="33"/>
        <v/>
      </c>
      <c r="CQ11" s="114" t="str">
        <f t="shared" si="33"/>
        <v/>
      </c>
      <c r="CR11" s="114" t="str">
        <f t="shared" si="33"/>
        <v/>
      </c>
      <c r="CS11" s="114" t="str">
        <f t="shared" si="33"/>
        <v/>
      </c>
      <c r="CT11" s="114" t="str">
        <f t="shared" si="33"/>
        <v/>
      </c>
      <c r="CU11" s="114" t="str">
        <f t="shared" si="33"/>
        <v/>
      </c>
      <c r="CV11" s="114" t="str">
        <f t="shared" si="33"/>
        <v/>
      </c>
      <c r="CW11" s="114" t="str">
        <f t="shared" si="33"/>
        <v/>
      </c>
      <c r="CX11" s="114" t="str">
        <f t="shared" si="33"/>
        <v/>
      </c>
      <c r="CY11" s="114" t="str">
        <f t="shared" si="33"/>
        <v/>
      </c>
      <c r="CZ11" s="114" t="str">
        <f t="shared" si="33"/>
        <v/>
      </c>
      <c r="DA11" s="114" t="str">
        <f t="shared" si="33"/>
        <v/>
      </c>
      <c r="DB11" s="114" t="str">
        <f t="shared" si="33"/>
        <v/>
      </c>
      <c r="DC11" s="114" t="str">
        <f t="shared" si="33"/>
        <v/>
      </c>
      <c r="DD11" s="114" t="str">
        <f t="shared" si="33"/>
        <v/>
      </c>
      <c r="DE11" s="114" t="str">
        <f t="shared" si="33"/>
        <v/>
      </c>
      <c r="DF11" s="114" t="str">
        <f t="shared" si="33"/>
        <v/>
      </c>
      <c r="DG11" s="114" t="str">
        <f t="shared" si="33"/>
        <v/>
      </c>
      <c r="DH11" s="114" t="str">
        <f t="shared" si="33"/>
        <v/>
      </c>
      <c r="DI11" s="114" t="str">
        <f t="shared" si="33"/>
        <v/>
      </c>
      <c r="DJ11" s="114" t="str">
        <f t="shared" si="33"/>
        <v/>
      </c>
      <c r="DK11" s="114" t="str">
        <f t="shared" si="33"/>
        <v/>
      </c>
      <c r="DL11" s="114" t="str">
        <f t="shared" si="33"/>
        <v/>
      </c>
      <c r="DM11" s="114" t="str">
        <f t="shared" si="33"/>
        <v/>
      </c>
      <c r="DN11" s="114" t="str">
        <f t="shared" si="33"/>
        <v/>
      </c>
      <c r="DO11" s="114" t="str">
        <f t="shared" si="33"/>
        <v/>
      </c>
      <c r="DP11" s="114" t="str">
        <f t="shared" si="33"/>
        <v/>
      </c>
      <c r="DQ11" s="114" t="str">
        <f t="shared" si="33"/>
        <v/>
      </c>
      <c r="DR11" s="114" t="str">
        <f t="shared" si="33"/>
        <v/>
      </c>
      <c r="DS11" s="114" t="str">
        <f t="shared" si="33"/>
        <v/>
      </c>
      <c r="DT11" s="114" t="str">
        <f t="shared" si="33"/>
        <v/>
      </c>
      <c r="DU11" s="114" t="str">
        <f t="shared" si="33"/>
        <v/>
      </c>
      <c r="DV11" s="100" t="str">
        <f t="shared" si="27"/>
        <v/>
      </c>
      <c r="DW11" s="114" t="str">
        <f t="shared" ref="DW11" si="34">IF($N11="","","0")</f>
        <v/>
      </c>
      <c r="DX11" s="100" t="str">
        <f t="shared" si="28"/>
        <v/>
      </c>
      <c r="DY11" s="100" t="str">
        <f t="shared" si="29"/>
        <v/>
      </c>
      <c r="DZ11" s="132" t="str">
        <f t="shared" si="10"/>
        <v/>
      </c>
      <c r="EA11" s="106" t="str">
        <f t="shared" si="30"/>
        <v/>
      </c>
      <c r="EB11" s="100" t="str">
        <f t="shared" si="31"/>
        <v/>
      </c>
      <c r="EC11" s="100" t="str">
        <f t="shared" si="11"/>
        <v/>
      </c>
      <c r="ED11" s="114" t="str">
        <f t="shared" si="12"/>
        <v/>
      </c>
      <c r="EE11" s="114" t="str">
        <f t="shared" si="12"/>
        <v/>
      </c>
      <c r="EF11" s="114" t="str">
        <f t="shared" si="12"/>
        <v/>
      </c>
      <c r="EG11" s="114" t="str">
        <f t="shared" si="12"/>
        <v/>
      </c>
      <c r="EH11" s="114" t="str">
        <f t="shared" si="12"/>
        <v/>
      </c>
      <c r="EI11" s="114" t="str">
        <f t="shared" si="12"/>
        <v/>
      </c>
      <c r="EJ11" s="114" t="str">
        <f t="shared" si="12"/>
        <v/>
      </c>
      <c r="EK11" s="114" t="str">
        <f t="shared" si="12"/>
        <v/>
      </c>
      <c r="EL11" s="114" t="str">
        <f t="shared" si="12"/>
        <v/>
      </c>
      <c r="EM11" s="114" t="str">
        <f t="shared" si="12"/>
        <v/>
      </c>
      <c r="EN11" s="113">
        <v>8</v>
      </c>
    </row>
    <row r="12" spans="1:144" ht="4.5" customHeight="1" x14ac:dyDescent="0.25"/>
    <row r="13" spans="1:144" x14ac:dyDescent="0.25">
      <c r="A13" s="130" t="s">
        <v>186</v>
      </c>
      <c r="C13" s="99">
        <v>1</v>
      </c>
      <c r="D13" s="99">
        <v>1</v>
      </c>
      <c r="E13" s="99">
        <v>3</v>
      </c>
      <c r="L13" s="99">
        <v>6</v>
      </c>
      <c r="N13" s="99">
        <v>0</v>
      </c>
      <c r="S13" s="99">
        <v>0</v>
      </c>
      <c r="T13" s="99">
        <v>0</v>
      </c>
      <c r="U13" s="99">
        <v>0</v>
      </c>
      <c r="V13" s="99">
        <v>7</v>
      </c>
      <c r="Y13" s="99">
        <v>0</v>
      </c>
      <c r="Z13" s="99">
        <v>0</v>
      </c>
      <c r="BE13" s="99">
        <v>2</v>
      </c>
    </row>
    <row r="14" spans="1:144" ht="4.5" customHeight="1" x14ac:dyDescent="0.25"/>
    <row r="15" spans="1:144" x14ac:dyDescent="0.25">
      <c r="A15" s="130" t="s">
        <v>185</v>
      </c>
      <c r="B15" s="128" t="s">
        <v>180</v>
      </c>
      <c r="C15" s="128" t="s">
        <v>181</v>
      </c>
      <c r="D15" s="128" t="s">
        <v>181</v>
      </c>
      <c r="E15" s="128" t="s">
        <v>181</v>
      </c>
      <c r="F15" s="128" t="s">
        <v>180</v>
      </c>
      <c r="G15" s="128" t="s">
        <v>180</v>
      </c>
      <c r="H15" s="128" t="s">
        <v>180</v>
      </c>
      <c r="I15" s="128" t="s">
        <v>182</v>
      </c>
      <c r="J15" s="128" t="s">
        <v>171</v>
      </c>
      <c r="K15" s="128" t="s">
        <v>179</v>
      </c>
      <c r="L15" s="128" t="s">
        <v>181</v>
      </c>
      <c r="M15" s="128" t="s">
        <v>179</v>
      </c>
      <c r="N15" s="128" t="s">
        <v>181</v>
      </c>
      <c r="O15" s="128" t="s">
        <v>180</v>
      </c>
      <c r="P15" s="128" t="s">
        <v>171</v>
      </c>
      <c r="Q15" s="128" t="s">
        <v>179</v>
      </c>
      <c r="R15" s="128" t="s">
        <v>171</v>
      </c>
      <c r="S15" s="128" t="s">
        <v>181</v>
      </c>
      <c r="T15" s="128" t="s">
        <v>181</v>
      </c>
      <c r="U15" s="128" t="s">
        <v>181</v>
      </c>
      <c r="V15" s="128" t="s">
        <v>181</v>
      </c>
      <c r="W15" s="128" t="s">
        <v>180</v>
      </c>
      <c r="X15" s="128" t="s">
        <v>180</v>
      </c>
      <c r="Y15" s="128" t="s">
        <v>181</v>
      </c>
      <c r="Z15" s="128" t="s">
        <v>181</v>
      </c>
      <c r="AM15" s="128" t="s">
        <v>182</v>
      </c>
      <c r="AN15" s="128" t="s">
        <v>182</v>
      </c>
      <c r="AO15" s="128" t="s">
        <v>182</v>
      </c>
      <c r="AP15" s="128" t="s">
        <v>182</v>
      </c>
      <c r="AQ15" s="128" t="s">
        <v>182</v>
      </c>
      <c r="AR15" s="128" t="s">
        <v>182</v>
      </c>
      <c r="AS15" s="128" t="s">
        <v>182</v>
      </c>
      <c r="AT15" s="128" t="s">
        <v>182</v>
      </c>
      <c r="AU15" s="128" t="s">
        <v>182</v>
      </c>
      <c r="AV15" s="128" t="s">
        <v>180</v>
      </c>
      <c r="AW15" s="128" t="s">
        <v>180</v>
      </c>
      <c r="AX15" s="128" t="s">
        <v>180</v>
      </c>
      <c r="BA15" s="128" t="s">
        <v>180</v>
      </c>
      <c r="BB15" s="128" t="s">
        <v>180</v>
      </c>
      <c r="BC15" s="128" t="s">
        <v>180</v>
      </c>
      <c r="BD15" s="128" t="s">
        <v>180</v>
      </c>
      <c r="BE15" s="128" t="s">
        <v>181</v>
      </c>
      <c r="DV15" s="128" t="s">
        <v>180</v>
      </c>
      <c r="DX15" s="128" t="s">
        <v>180</v>
      </c>
      <c r="DY15" s="128" t="s">
        <v>180</v>
      </c>
      <c r="DZ15" s="128" t="s">
        <v>180</v>
      </c>
      <c r="EA15" s="128" t="s">
        <v>180</v>
      </c>
      <c r="EB15" s="128" t="s">
        <v>180</v>
      </c>
      <c r="EC15" s="128" t="s">
        <v>180</v>
      </c>
    </row>
    <row r="17" spans="2:52" ht="15.75" thickBot="1" x14ac:dyDescent="0.3"/>
    <row r="18" spans="2:52" s="116" customFormat="1" x14ac:dyDescent="0.25">
      <c r="B18" s="147" t="s">
        <v>184</v>
      </c>
      <c r="C18" s="148"/>
      <c r="D18" s="148"/>
      <c r="E18" s="148"/>
      <c r="F18" s="148"/>
      <c r="G18" s="148"/>
      <c r="H18" s="148"/>
      <c r="I18" s="148"/>
      <c r="J18" s="148"/>
      <c r="K18" s="148"/>
      <c r="L18" s="149"/>
      <c r="AZ18" s="96"/>
    </row>
    <row r="19" spans="2:52" s="116" customFormat="1" ht="27" customHeight="1" x14ac:dyDescent="0.25">
      <c r="B19" s="122" t="s">
        <v>178</v>
      </c>
      <c r="C19" s="123"/>
      <c r="D19" s="136" t="s">
        <v>177</v>
      </c>
      <c r="E19" s="136"/>
      <c r="F19" s="136"/>
      <c r="G19" s="136"/>
      <c r="H19" s="136"/>
      <c r="I19" s="136"/>
      <c r="J19" s="136"/>
      <c r="K19" s="136"/>
      <c r="L19" s="137"/>
      <c r="AZ19" s="96"/>
    </row>
    <row r="20" spans="2:52" s="116" customFormat="1" ht="27" customHeight="1" x14ac:dyDescent="0.25">
      <c r="B20" s="122" t="s">
        <v>116</v>
      </c>
      <c r="C20" s="123"/>
      <c r="D20" s="136"/>
      <c r="E20" s="136"/>
      <c r="F20" s="136"/>
      <c r="G20" s="136"/>
      <c r="H20" s="136"/>
      <c r="I20" s="136"/>
      <c r="J20" s="136"/>
      <c r="K20" s="136"/>
      <c r="L20" s="137"/>
      <c r="AZ20" s="96"/>
    </row>
    <row r="21" spans="2:52" s="116" customFormat="1" ht="27" customHeight="1" x14ac:dyDescent="0.25">
      <c r="B21" s="119" t="s">
        <v>176</v>
      </c>
      <c r="C21" s="124"/>
      <c r="D21" s="133" t="s">
        <v>175</v>
      </c>
      <c r="E21" s="134"/>
      <c r="F21" s="134"/>
      <c r="G21" s="134"/>
      <c r="H21" s="134"/>
      <c r="I21" s="134"/>
      <c r="J21" s="134"/>
      <c r="K21" s="134"/>
      <c r="L21" s="135"/>
      <c r="AZ21" s="96"/>
    </row>
    <row r="22" spans="2:52" s="116" customFormat="1" ht="27" customHeight="1" x14ac:dyDescent="0.25">
      <c r="B22" s="122" t="s">
        <v>183</v>
      </c>
      <c r="C22" s="123"/>
      <c r="D22" s="136"/>
      <c r="E22" s="136"/>
      <c r="F22" s="136"/>
      <c r="G22" s="136"/>
      <c r="H22" s="136"/>
      <c r="I22" s="136"/>
      <c r="J22" s="136"/>
      <c r="K22" s="136"/>
      <c r="L22" s="137"/>
      <c r="AZ22" s="96"/>
    </row>
    <row r="23" spans="2:52" s="116" customFormat="1" ht="4.5" customHeight="1" thickBot="1" x14ac:dyDescent="0.3">
      <c r="B23" s="125"/>
      <c r="C23" s="126"/>
      <c r="D23" s="138"/>
      <c r="E23" s="139"/>
      <c r="F23" s="139"/>
      <c r="G23" s="139"/>
      <c r="H23" s="139"/>
      <c r="I23" s="139"/>
      <c r="J23" s="139"/>
      <c r="K23" s="139"/>
      <c r="L23" s="140"/>
      <c r="AZ23" s="96"/>
    </row>
    <row r="24" spans="2:52" s="116" customFormat="1" x14ac:dyDescent="0.25">
      <c r="B24" s="120"/>
      <c r="C24" s="121"/>
      <c r="D24" s="118"/>
      <c r="E24" s="117"/>
      <c r="F24" s="117"/>
      <c r="G24" s="117"/>
      <c r="H24" s="117"/>
      <c r="I24" s="117"/>
      <c r="J24" s="117"/>
      <c r="K24" s="117"/>
      <c r="AZ24" s="96"/>
    </row>
  </sheetData>
  <sheetProtection formatCells="0"/>
  <mergeCells count="25">
    <mergeCell ref="Y1:AG1"/>
    <mergeCell ref="B18:L18"/>
    <mergeCell ref="A1:B1"/>
    <mergeCell ref="C1:I1"/>
    <mergeCell ref="J1:Q1"/>
    <mergeCell ref="R1:X1"/>
    <mergeCell ref="BT1:CB1"/>
    <mergeCell ref="AH1:AL1"/>
    <mergeCell ref="AM1:AQ1"/>
    <mergeCell ref="AR1:AY1"/>
    <mergeCell ref="BA1:BD1"/>
    <mergeCell ref="BE1:BJ1"/>
    <mergeCell ref="BK1:BS1"/>
    <mergeCell ref="EE1:EM1"/>
    <mergeCell ref="CC1:CK1"/>
    <mergeCell ref="CL1:CT1"/>
    <mergeCell ref="CU1:DC1"/>
    <mergeCell ref="DD1:DL1"/>
    <mergeCell ref="DM1:DU1"/>
    <mergeCell ref="DV1:ED1"/>
    <mergeCell ref="D21:L21"/>
    <mergeCell ref="D19:L19"/>
    <mergeCell ref="D20:L20"/>
    <mergeCell ref="D22:L22"/>
    <mergeCell ref="D23:L23"/>
  </mergeCells>
  <dataValidations count="1">
    <dataValidation type="list" allowBlank="1" showInputMessage="1" showErrorMessage="1" sqref="C21">
      <formula1>"Committed,Paid,Cancelled"</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outlinePr summaryBelow="0" summaryRight="0"/>
  </sheetPr>
  <dimension ref="B1:BF136"/>
  <sheetViews>
    <sheetView showGridLines="0" tabSelected="1" zoomScaleNormal="100" zoomScaleSheetLayoutView="100" workbookViewId="0">
      <selection activeCell="BN46" sqref="BN46"/>
    </sheetView>
  </sheetViews>
  <sheetFormatPr defaultRowHeight="15" outlineLevelRow="1" outlineLevelCol="1" x14ac:dyDescent="0.25"/>
  <cols>
    <col min="1" max="1" width="2.7109375" customWidth="1"/>
    <col min="2" max="2" width="0.85546875" customWidth="1"/>
    <col min="3" max="23" width="2.28515625" customWidth="1"/>
    <col min="24" max="24" width="0.85546875" customWidth="1"/>
    <col min="25" max="26" width="1.7109375" customWidth="1"/>
    <col min="27" max="27" width="0.85546875" customWidth="1"/>
    <col min="28" max="48" width="2.28515625" customWidth="1"/>
    <col min="49" max="50" width="0.85546875" customWidth="1"/>
    <col min="51" max="51" width="2.7109375" customWidth="1" collapsed="1"/>
    <col min="52" max="52" width="0.85546875" hidden="1" customWidth="1" outlineLevel="1"/>
    <col min="53" max="54" width="4.7109375" hidden="1" customWidth="1" outlineLevel="1"/>
    <col min="55" max="55" width="0.85546875" hidden="1" customWidth="1" outlineLevel="1"/>
    <col min="56" max="56" width="0.85546875" customWidth="1"/>
  </cols>
  <sheetData>
    <row r="1" spans="2:58" ht="12" customHeight="1" x14ac:dyDescent="0.25"/>
    <row r="2" spans="2:58" ht="4.5" customHeight="1" x14ac:dyDescent="0.25"/>
    <row r="3" spans="2:58" ht="12" customHeight="1" x14ac:dyDescent="0.25">
      <c r="H3" s="8" t="s">
        <v>82</v>
      </c>
      <c r="AV3" s="4" t="s">
        <v>0</v>
      </c>
    </row>
    <row r="4" spans="2:58" ht="12" customHeight="1" x14ac:dyDescent="0.25">
      <c r="H4" s="9" t="s">
        <v>38</v>
      </c>
      <c r="AV4" s="4"/>
    </row>
    <row r="5" spans="2:58" ht="12" customHeight="1" x14ac:dyDescent="0.25">
      <c r="AV5" s="4"/>
    </row>
    <row r="6" spans="2:58" ht="4.5" customHeight="1" x14ac:dyDescent="0.25"/>
    <row r="7" spans="2:58" s="1" customFormat="1" ht="15" customHeight="1" x14ac:dyDescent="0.25">
      <c r="B7" s="17"/>
      <c r="C7" s="17" t="s">
        <v>42</v>
      </c>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15" t="s">
        <v>190</v>
      </c>
      <c r="AW7" s="17"/>
    </row>
    <row r="8" spans="2:58" ht="4.5" customHeight="1" x14ac:dyDescent="0.25">
      <c r="V8" s="1"/>
      <c r="W8" s="1"/>
    </row>
    <row r="9" spans="2:58" ht="12" customHeight="1" x14ac:dyDescent="0.25">
      <c r="C9" s="160" t="s">
        <v>45</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row>
    <row r="10" spans="2:58" ht="12" customHeight="1" x14ac:dyDescent="0.25">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row>
    <row r="11" spans="2:58" ht="12" customHeight="1" x14ac:dyDescent="0.25">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row>
    <row r="12" spans="2:58" ht="4.5" customHeight="1" x14ac:dyDescent="0.25">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2:58" ht="12" customHeight="1" x14ac:dyDescent="0.25">
      <c r="C13" s="14" t="s">
        <v>44</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row>
    <row r="14" spans="2:58" ht="12" customHeight="1" x14ac:dyDescent="0.25">
      <c r="C14" s="159" t="s">
        <v>54</v>
      </c>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BF14" s="15" t="s">
        <v>50</v>
      </c>
    </row>
    <row r="15" spans="2:58" ht="12" customHeight="1" x14ac:dyDescent="0.25">
      <c r="C15" s="159" t="s">
        <v>83</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row>
    <row r="16" spans="2:58" ht="12" customHeight="1" x14ac:dyDescent="0.25">
      <c r="C16" s="159" t="s">
        <v>174</v>
      </c>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row>
    <row r="17" spans="3:48" ht="4.5" customHeight="1" x14ac:dyDescent="0.25">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row>
    <row r="18" spans="3:48" ht="12" customHeight="1" x14ac:dyDescent="0.25">
      <c r="C18" s="14" t="s">
        <v>51</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row>
    <row r="19" spans="3:48" ht="12" customHeight="1" x14ac:dyDescent="0.25">
      <c r="C19" s="160" t="s">
        <v>52</v>
      </c>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row>
    <row r="20" spans="3:48" ht="12" customHeight="1" x14ac:dyDescent="0.25">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row>
    <row r="21" spans="3:48" ht="4.5" customHeight="1" x14ac:dyDescent="0.25">
      <c r="C21" s="12"/>
      <c r="D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row>
    <row r="22" spans="3:48" ht="12" customHeight="1" x14ac:dyDescent="0.25">
      <c r="C22" s="14" t="s">
        <v>47</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row>
    <row r="23" spans="3:48" ht="12" customHeight="1" x14ac:dyDescent="0.25">
      <c r="C23" s="18">
        <v>1</v>
      </c>
      <c r="D23" s="159" t="s">
        <v>173</v>
      </c>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row>
    <row r="24" spans="3:48" ht="12" customHeight="1" x14ac:dyDescent="0.25">
      <c r="C24" s="18">
        <v>2</v>
      </c>
      <c r="D24" s="159" t="s">
        <v>55</v>
      </c>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row>
    <row r="25" spans="3:48" ht="12" customHeight="1" x14ac:dyDescent="0.25">
      <c r="C25" s="18">
        <v>3</v>
      </c>
      <c r="D25" s="160" t="s">
        <v>57</v>
      </c>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row>
    <row r="26" spans="3:48" ht="12" customHeight="1" x14ac:dyDescent="0.25">
      <c r="C26" s="18">
        <v>4</v>
      </c>
      <c r="D26" s="159" t="s">
        <v>84</v>
      </c>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row>
    <row r="27" spans="3:48" ht="12" customHeight="1" x14ac:dyDescent="0.25">
      <c r="C27" s="16"/>
      <c r="D27" s="159" t="s">
        <v>56</v>
      </c>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row>
    <row r="28" spans="3:48" ht="12" customHeight="1" x14ac:dyDescent="0.25">
      <c r="C28" s="16"/>
      <c r="D28" s="159" t="s">
        <v>189</v>
      </c>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row>
    <row r="29" spans="3:48" ht="4.5" customHeight="1" x14ac:dyDescent="0.25">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row>
    <row r="30" spans="3:48" ht="12" customHeight="1" x14ac:dyDescent="0.25">
      <c r="C30" s="14" t="s">
        <v>43</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row>
    <row r="31" spans="3:48" ht="12" customHeight="1" x14ac:dyDescent="0.25">
      <c r="C31" s="160" t="s">
        <v>46</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row>
    <row r="32" spans="3:48" ht="12" customHeight="1" x14ac:dyDescent="0.25">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row>
    <row r="33" spans="2:49" ht="4.5" customHeight="1" x14ac:dyDescent="0.25">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row>
    <row r="34" spans="2:49" ht="12" customHeight="1" x14ac:dyDescent="0.25">
      <c r="C34" s="14" t="s">
        <v>68</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2:49" ht="12" customHeight="1" x14ac:dyDescent="0.25">
      <c r="C35" s="160" t="s">
        <v>188</v>
      </c>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row>
    <row r="36" spans="2:49" ht="12" customHeight="1" x14ac:dyDescent="0.25">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row>
    <row r="37" spans="2:49" ht="4.5" customHeight="1" x14ac:dyDescent="0.25"/>
    <row r="38" spans="2:49" s="1" customFormat="1" ht="15" customHeight="1" x14ac:dyDescent="0.25">
      <c r="B38" s="17"/>
      <c r="C38" s="17" t="s">
        <v>39</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row>
    <row r="39" spans="2:49" ht="4.5" customHeight="1" x14ac:dyDescent="0.25">
      <c r="V39" s="1"/>
      <c r="W39" s="1"/>
    </row>
    <row r="40" spans="2:49" ht="15" customHeight="1" x14ac:dyDescent="0.25">
      <c r="C40" s="151" t="s">
        <v>19</v>
      </c>
      <c r="D40" s="151"/>
      <c r="E40" s="151"/>
      <c r="F40" s="151"/>
      <c r="G40" s="151"/>
      <c r="H40" s="151"/>
      <c r="I40" s="151"/>
      <c r="J40" s="151"/>
      <c r="K40" s="151"/>
      <c r="L40" s="151"/>
      <c r="M40" s="151"/>
      <c r="N40" s="151"/>
      <c r="O40" s="151"/>
      <c r="P40" s="151"/>
      <c r="Q40" s="151"/>
      <c r="R40" s="151"/>
      <c r="S40" s="151"/>
      <c r="T40" s="151"/>
      <c r="U40" s="151"/>
      <c r="V40" s="151"/>
      <c r="W40" s="151"/>
      <c r="X40" s="5"/>
      <c r="Y40" s="5"/>
      <c r="Z40" s="5"/>
      <c r="AA40" s="5"/>
      <c r="AB40" s="151" t="s">
        <v>21</v>
      </c>
      <c r="AC40" s="151"/>
      <c r="AD40" s="151"/>
      <c r="AE40" s="151"/>
      <c r="AF40" s="151"/>
      <c r="AG40" s="151"/>
      <c r="AH40" s="151"/>
      <c r="AI40" s="151"/>
      <c r="AJ40" s="151"/>
      <c r="AK40" s="151"/>
      <c r="AL40" s="151"/>
      <c r="AM40" s="151"/>
      <c r="AN40" s="151"/>
      <c r="AO40" s="151"/>
      <c r="AP40" s="151"/>
      <c r="AQ40" s="151"/>
      <c r="AR40" s="151"/>
      <c r="AS40" s="151"/>
      <c r="AT40" s="151"/>
      <c r="AU40" s="151"/>
      <c r="AV40" s="151"/>
    </row>
    <row r="41" spans="2:49" ht="4.5" customHeight="1" x14ac:dyDescent="0.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row>
    <row r="42" spans="2:49" ht="15" customHeight="1" x14ac:dyDescent="0.25">
      <c r="C42" s="152" t="s">
        <v>20</v>
      </c>
      <c r="D42" s="152"/>
      <c r="E42" s="152"/>
      <c r="F42" s="152"/>
      <c r="G42" s="152"/>
      <c r="H42" s="152"/>
      <c r="I42" s="152"/>
      <c r="J42" s="152"/>
      <c r="K42" s="157"/>
      <c r="L42" s="158"/>
      <c r="M42" s="155"/>
      <c r="N42" s="155"/>
      <c r="O42" s="155"/>
      <c r="P42" s="155"/>
      <c r="Q42" s="155"/>
      <c r="R42" s="155"/>
      <c r="S42" s="155"/>
      <c r="T42" s="155"/>
      <c r="U42" s="155"/>
      <c r="V42" s="155"/>
      <c r="W42" s="156"/>
      <c r="X42" s="5"/>
      <c r="Y42" s="5"/>
      <c r="Z42" s="5"/>
      <c r="AA42" s="5"/>
      <c r="AB42" s="152" t="s">
        <v>20</v>
      </c>
      <c r="AC42" s="152"/>
      <c r="AD42" s="152"/>
      <c r="AE42" s="152"/>
      <c r="AF42" s="152"/>
      <c r="AG42" s="152"/>
      <c r="AH42" s="152"/>
      <c r="AI42" s="152"/>
      <c r="AJ42" s="157"/>
      <c r="AK42" s="158"/>
      <c r="AL42" s="155"/>
      <c r="AM42" s="155"/>
      <c r="AN42" s="155"/>
      <c r="AO42" s="155"/>
      <c r="AP42" s="155"/>
      <c r="AQ42" s="155"/>
      <c r="AR42" s="155"/>
      <c r="AS42" s="155"/>
      <c r="AT42" s="155"/>
      <c r="AU42" s="155"/>
      <c r="AV42" s="156"/>
    </row>
    <row r="43" spans="2:49" ht="4.5" customHeight="1" x14ac:dyDescent="0.25">
      <c r="C43" s="6"/>
      <c r="D43" s="6"/>
      <c r="E43" s="6"/>
      <c r="F43" s="6"/>
      <c r="G43" s="6"/>
      <c r="H43" s="6"/>
      <c r="I43" s="6"/>
      <c r="J43" s="6"/>
      <c r="K43" s="6"/>
      <c r="L43" s="5"/>
      <c r="M43" s="5"/>
      <c r="N43" s="5"/>
      <c r="O43" s="5"/>
      <c r="P43" s="5"/>
      <c r="Q43" s="5"/>
      <c r="R43" s="5"/>
      <c r="S43" s="5"/>
      <c r="T43" s="5"/>
      <c r="U43" s="5"/>
      <c r="V43" s="5"/>
      <c r="W43" s="5"/>
      <c r="X43" s="5"/>
      <c r="Y43" s="5"/>
      <c r="Z43" s="5"/>
      <c r="AA43" s="5"/>
      <c r="AB43" s="6"/>
      <c r="AC43" s="6"/>
      <c r="AD43" s="6"/>
      <c r="AE43" s="6"/>
      <c r="AF43" s="6"/>
      <c r="AG43" s="6"/>
      <c r="AH43" s="6"/>
      <c r="AI43" s="6"/>
      <c r="AJ43" s="6"/>
      <c r="AK43" s="5"/>
      <c r="AL43" s="5"/>
      <c r="AM43" s="5"/>
      <c r="AN43" s="5"/>
      <c r="AO43" s="5"/>
      <c r="AP43" s="5"/>
      <c r="AQ43" s="5"/>
      <c r="AR43" s="5"/>
      <c r="AS43" s="5"/>
      <c r="AT43" s="5"/>
      <c r="AU43" s="5"/>
      <c r="AV43" s="5"/>
    </row>
    <row r="44" spans="2:49" ht="15" customHeight="1" x14ac:dyDescent="0.25">
      <c r="C44" s="152" t="s">
        <v>37</v>
      </c>
      <c r="D44" s="152"/>
      <c r="E44" s="152"/>
      <c r="F44" s="152"/>
      <c r="G44" s="152"/>
      <c r="H44" s="152"/>
      <c r="I44" s="152"/>
      <c r="J44" s="152"/>
      <c r="K44" s="153"/>
      <c r="L44" s="154"/>
      <c r="M44" s="155"/>
      <c r="N44" s="155"/>
      <c r="O44" s="155"/>
      <c r="P44" s="155"/>
      <c r="Q44" s="155"/>
      <c r="R44" s="155"/>
      <c r="S44" s="155"/>
      <c r="T44" s="155"/>
      <c r="U44" s="155"/>
      <c r="V44" s="155"/>
      <c r="W44" s="156"/>
      <c r="Y44" s="5"/>
      <c r="Z44" s="5"/>
      <c r="AA44" s="5"/>
      <c r="AB44" s="152" t="s">
        <v>24</v>
      </c>
      <c r="AC44" s="152"/>
      <c r="AD44" s="152"/>
      <c r="AE44" s="152"/>
      <c r="AF44" s="152"/>
      <c r="AG44" s="152"/>
      <c r="AH44" s="152"/>
      <c r="AI44" s="152"/>
      <c r="AJ44" s="153"/>
      <c r="AK44" s="154"/>
      <c r="AL44" s="155"/>
      <c r="AM44" s="155"/>
      <c r="AN44" s="155"/>
      <c r="AO44" s="155"/>
      <c r="AP44" s="155"/>
      <c r="AQ44" s="155"/>
      <c r="AR44" s="155"/>
      <c r="AS44" s="155"/>
      <c r="AT44" s="155"/>
      <c r="AU44" s="155"/>
      <c r="AV44" s="156"/>
    </row>
    <row r="45" spans="2:49" ht="4.5" customHeight="1" x14ac:dyDescent="0.25">
      <c r="C45" s="6"/>
      <c r="D45" s="6"/>
      <c r="E45" s="6"/>
      <c r="F45" s="6"/>
      <c r="G45" s="6"/>
      <c r="H45" s="6"/>
      <c r="I45" s="6"/>
      <c r="J45" s="6"/>
      <c r="K45" s="6"/>
      <c r="L45" s="5"/>
      <c r="M45" s="5"/>
      <c r="N45" s="5"/>
      <c r="O45" s="5"/>
      <c r="P45" s="5"/>
      <c r="Q45" s="5"/>
      <c r="R45" s="5"/>
      <c r="S45" s="5"/>
      <c r="T45" s="5"/>
      <c r="U45" s="5"/>
      <c r="V45" s="5"/>
      <c r="W45" s="5"/>
      <c r="X45" s="5"/>
      <c r="Y45" s="5"/>
      <c r="Z45" s="5"/>
      <c r="AA45" s="5"/>
      <c r="AB45" s="6"/>
      <c r="AC45" s="6"/>
      <c r="AD45" s="6"/>
      <c r="AE45" s="6"/>
      <c r="AF45" s="6"/>
      <c r="AG45" s="6"/>
      <c r="AH45" s="6"/>
      <c r="AI45" s="6"/>
      <c r="AJ45" s="6"/>
      <c r="AK45" s="5"/>
      <c r="AL45" s="5"/>
      <c r="AM45" s="5"/>
      <c r="AN45" s="5"/>
      <c r="AO45" s="5"/>
      <c r="AP45" s="5"/>
      <c r="AQ45" s="5"/>
      <c r="AR45" s="5"/>
      <c r="AS45" s="5"/>
      <c r="AT45" s="5"/>
      <c r="AU45" s="5"/>
      <c r="AV45" s="5"/>
    </row>
    <row r="46" spans="2:49" ht="15" customHeight="1" x14ac:dyDescent="0.25">
      <c r="C46" s="152" t="s">
        <v>36</v>
      </c>
      <c r="D46" s="152"/>
      <c r="E46" s="152"/>
      <c r="F46" s="152"/>
      <c r="G46" s="152"/>
      <c r="H46" s="152"/>
      <c r="I46" s="152"/>
      <c r="J46" s="152"/>
      <c r="K46" s="153"/>
      <c r="L46" s="154"/>
      <c r="M46" s="155"/>
      <c r="N46" s="155"/>
      <c r="O46" s="155"/>
      <c r="P46" s="155"/>
      <c r="Q46" s="155"/>
      <c r="R46" s="155"/>
      <c r="S46" s="155"/>
      <c r="T46" s="155"/>
      <c r="U46" s="155"/>
      <c r="V46" s="155"/>
      <c r="W46" s="156"/>
      <c r="X46" s="5"/>
      <c r="Y46" s="5"/>
      <c r="Z46" s="5"/>
      <c r="AA46" s="5"/>
      <c r="AB46" s="152" t="s">
        <v>23</v>
      </c>
      <c r="AC46" s="152"/>
      <c r="AD46" s="152"/>
      <c r="AE46" s="152"/>
      <c r="AF46" s="152"/>
      <c r="AG46" s="152"/>
      <c r="AH46" s="152"/>
      <c r="AI46" s="152"/>
      <c r="AJ46" s="153"/>
      <c r="AK46" s="154"/>
      <c r="AL46" s="155"/>
      <c r="AM46" s="155"/>
      <c r="AN46" s="155"/>
      <c r="AO46" s="155"/>
      <c r="AP46" s="155"/>
      <c r="AQ46" s="155"/>
      <c r="AR46" s="155"/>
      <c r="AS46" s="155"/>
      <c r="AT46" s="155"/>
      <c r="AU46" s="155"/>
      <c r="AV46" s="156"/>
    </row>
    <row r="47" spans="2:49" ht="4.5" customHeight="1" x14ac:dyDescent="0.25">
      <c r="C47" s="6"/>
      <c r="D47" s="6"/>
      <c r="E47" s="6"/>
      <c r="F47" s="6"/>
      <c r="G47" s="6"/>
      <c r="H47" s="6"/>
      <c r="I47" s="6"/>
      <c r="J47" s="6"/>
      <c r="K47" s="6"/>
      <c r="L47" s="5"/>
      <c r="M47" s="5"/>
      <c r="N47" s="5"/>
      <c r="O47" s="5"/>
      <c r="P47" s="5"/>
      <c r="Q47" s="5"/>
      <c r="R47" s="5"/>
      <c r="S47" s="5"/>
      <c r="T47" s="5"/>
      <c r="U47" s="5"/>
      <c r="V47" s="5"/>
      <c r="W47" s="5"/>
      <c r="X47" s="5"/>
      <c r="Y47" s="5"/>
      <c r="Z47" s="5"/>
      <c r="AA47" s="5"/>
    </row>
    <row r="48" spans="2:49" ht="15" customHeight="1" x14ac:dyDescent="0.25">
      <c r="C48" s="152" t="s">
        <v>25</v>
      </c>
      <c r="D48" s="152"/>
      <c r="E48" s="152"/>
      <c r="F48" s="152"/>
      <c r="G48" s="152"/>
      <c r="H48" s="152"/>
      <c r="I48" s="152"/>
      <c r="J48" s="152"/>
      <c r="K48" s="153"/>
      <c r="L48" s="154"/>
      <c r="M48" s="155"/>
      <c r="N48" s="155"/>
      <c r="O48" s="155"/>
      <c r="P48" s="155"/>
      <c r="Q48" s="155"/>
      <c r="R48" s="155"/>
      <c r="S48" s="155"/>
      <c r="T48" s="155"/>
      <c r="U48" s="155"/>
      <c r="V48" s="155"/>
      <c r="W48" s="156"/>
      <c r="X48" s="5"/>
      <c r="Y48" s="5"/>
      <c r="Z48" s="5"/>
      <c r="AA48" s="5"/>
      <c r="AB48" s="152" t="s">
        <v>22</v>
      </c>
      <c r="AC48" s="152"/>
      <c r="AD48" s="152"/>
      <c r="AE48" s="152"/>
      <c r="AF48" s="152"/>
      <c r="AG48" s="152"/>
      <c r="AH48" s="152"/>
      <c r="AI48" s="152"/>
      <c r="AJ48" s="153"/>
      <c r="AK48" s="154"/>
      <c r="AL48" s="155"/>
      <c r="AM48" s="155"/>
      <c r="AN48" s="155"/>
      <c r="AO48" s="155"/>
      <c r="AP48" s="155"/>
      <c r="AQ48" s="155"/>
      <c r="AR48" s="155"/>
      <c r="AS48" s="155"/>
      <c r="AT48" s="155"/>
      <c r="AU48" s="155"/>
      <c r="AV48" s="156"/>
    </row>
    <row r="49" spans="2:57" ht="4.5" customHeight="1" x14ac:dyDescent="0.25"/>
    <row r="50" spans="2:57" ht="4.5" customHeight="1" x14ac:dyDescent="0.25"/>
    <row r="51" spans="2:57" s="1" customFormat="1" ht="15" customHeight="1" x14ac:dyDescent="0.25">
      <c r="B51" s="17"/>
      <c r="C51" s="17" t="s">
        <v>41</v>
      </c>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row>
    <row r="52" spans="2:57" ht="4.5" customHeight="1" x14ac:dyDescent="0.25">
      <c r="V52" s="1"/>
      <c r="W52" s="1"/>
      <c r="BE52" s="1"/>
    </row>
    <row r="53" spans="2:57" ht="12" customHeight="1" x14ac:dyDescent="0.25">
      <c r="C53" s="160" t="s">
        <v>53</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BE53" s="1"/>
    </row>
    <row r="54" spans="2:57" ht="12" customHeight="1" x14ac:dyDescent="0.25">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BE54" s="1"/>
    </row>
    <row r="55" spans="2:57" ht="4.5" customHeight="1" x14ac:dyDescent="0.25">
      <c r="C55" s="6"/>
      <c r="D55" s="6"/>
      <c r="E55" s="6"/>
      <c r="F55" s="6"/>
      <c r="G55" s="6"/>
      <c r="H55" s="6"/>
      <c r="I55" s="6"/>
      <c r="J55" s="6"/>
      <c r="K55" s="6"/>
      <c r="L55" s="5"/>
      <c r="M55" s="5"/>
      <c r="N55" s="5"/>
      <c r="O55" s="5"/>
      <c r="P55" s="5"/>
      <c r="Q55" s="5"/>
      <c r="R55" s="5"/>
      <c r="S55" s="5"/>
      <c r="T55" s="5"/>
      <c r="U55" s="5"/>
      <c r="V55" s="5"/>
      <c r="W55" s="5"/>
      <c r="X55" s="5"/>
      <c r="Y55" s="5"/>
      <c r="Z55" s="5"/>
      <c r="AA55" s="5"/>
      <c r="BE55" s="1"/>
    </row>
    <row r="56" spans="2:57" ht="15" customHeight="1" x14ac:dyDescent="0.25">
      <c r="C56" s="161" t="str">
        <f>IF(OR(BA56="",BB56=""),"","Rebate Payment Pending Approval: "&amp;TEXT(BB56,"$#,##0")&amp;" ("&amp;TEXT(BA56,"#,##0")&amp;" rebated units)")</f>
        <v>Rebate Payment Pending Approval: $0 (0 rebated units)</v>
      </c>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BA56" s="39">
        <f t="array" ref="BA56">SUM(IF('2 | Property &amp; Project Info'!$BN$6:$BN$372&lt;&gt;"",'2 | Property &amp; Project Info'!$CG$6:$CG$372))</f>
        <v>0</v>
      </c>
      <c r="BB56" s="39">
        <f t="array" ref="BB56">SUM(IF('2 | Property &amp; Project Info'!$BN$6:$BN$372&lt;&gt;"",'2 | Property &amp; Project Info'!$CL$6:$CL$372))</f>
        <v>0</v>
      </c>
      <c r="BE56" s="1"/>
    </row>
    <row r="57" spans="2:57" ht="4.5" customHeight="1" x14ac:dyDescent="0.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BE57" s="1"/>
    </row>
    <row r="58" spans="2:57" ht="15" customHeight="1" x14ac:dyDescent="0.25">
      <c r="C58" s="151" t="s">
        <v>48</v>
      </c>
      <c r="D58" s="151"/>
      <c r="E58" s="151"/>
      <c r="F58" s="151"/>
      <c r="G58" s="151"/>
      <c r="H58" s="151"/>
      <c r="I58" s="151"/>
      <c r="J58" s="151"/>
      <c r="K58" s="151"/>
      <c r="L58" s="151"/>
      <c r="M58" s="151"/>
      <c r="N58" s="151"/>
      <c r="O58" s="151"/>
      <c r="P58" s="151"/>
      <c r="Q58" s="151"/>
      <c r="R58" s="151"/>
      <c r="S58" s="151"/>
      <c r="T58" s="151"/>
      <c r="U58" s="151"/>
      <c r="V58" s="151"/>
      <c r="W58" s="151"/>
      <c r="X58" s="5"/>
      <c r="Y58" s="5"/>
      <c r="Z58" s="5"/>
      <c r="AA58" s="5"/>
      <c r="AB58" s="151" t="s">
        <v>81</v>
      </c>
      <c r="AC58" s="151"/>
      <c r="AD58" s="151"/>
      <c r="AE58" s="151"/>
      <c r="AF58" s="151"/>
      <c r="AG58" s="151"/>
      <c r="AH58" s="151"/>
      <c r="AI58" s="151"/>
      <c r="AJ58" s="151"/>
      <c r="AK58" s="151"/>
      <c r="AL58" s="151"/>
      <c r="AM58" s="151"/>
      <c r="AN58" s="151"/>
      <c r="AO58" s="151"/>
      <c r="AP58" s="151"/>
      <c r="AQ58" s="151"/>
      <c r="AR58" s="151"/>
      <c r="AS58" s="151"/>
      <c r="AT58" s="151"/>
      <c r="AU58" s="151"/>
      <c r="AV58" s="151"/>
      <c r="BE58" s="1"/>
    </row>
    <row r="59" spans="2:57" ht="4.5" customHeight="1" x14ac:dyDescent="0.2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BE59" s="1"/>
    </row>
    <row r="60" spans="2:57" ht="15" customHeight="1" x14ac:dyDescent="0.25">
      <c r="C60" s="152" t="s">
        <v>33</v>
      </c>
      <c r="D60" s="152"/>
      <c r="E60" s="152"/>
      <c r="F60" s="152"/>
      <c r="G60" s="152"/>
      <c r="H60" s="152"/>
      <c r="I60" s="152"/>
      <c r="J60" s="152"/>
      <c r="K60" s="153"/>
      <c r="L60" s="154"/>
      <c r="M60" s="155"/>
      <c r="N60" s="155"/>
      <c r="O60" s="155"/>
      <c r="P60" s="155"/>
      <c r="Q60" s="155"/>
      <c r="R60" s="155"/>
      <c r="S60" s="155"/>
      <c r="T60" s="155"/>
      <c r="U60" s="155"/>
      <c r="V60" s="155"/>
      <c r="W60" s="156"/>
      <c r="X60" s="5"/>
      <c r="Y60" s="5"/>
      <c r="Z60" s="5"/>
      <c r="AA60" s="5"/>
      <c r="AB60" s="152" t="s">
        <v>80</v>
      </c>
      <c r="AC60" s="152"/>
      <c r="AD60" s="152"/>
      <c r="AE60" s="152"/>
      <c r="AF60" s="152"/>
      <c r="AG60" s="152"/>
      <c r="AH60" s="152"/>
      <c r="AI60" s="152"/>
      <c r="AJ60" s="153"/>
      <c r="AK60" s="154"/>
      <c r="AL60" s="155"/>
      <c r="AM60" s="155"/>
      <c r="AN60" s="155"/>
      <c r="AO60" s="155"/>
      <c r="AP60" s="155"/>
      <c r="AQ60" s="155"/>
      <c r="AR60" s="155"/>
      <c r="AS60" s="155"/>
      <c r="AT60" s="155"/>
      <c r="AU60" s="155"/>
      <c r="AV60" s="156"/>
      <c r="BE60" s="1"/>
    </row>
    <row r="61" spans="2:57" ht="4.5" customHeight="1" x14ac:dyDescent="0.25">
      <c r="C61" s="6"/>
      <c r="D61" s="6"/>
      <c r="E61" s="6"/>
      <c r="F61" s="6"/>
      <c r="G61" s="6"/>
      <c r="H61" s="6"/>
      <c r="I61" s="6"/>
      <c r="J61" s="6"/>
      <c r="K61" s="6"/>
      <c r="L61" s="5"/>
      <c r="M61" s="5"/>
      <c r="N61" s="5"/>
      <c r="O61" s="5"/>
      <c r="P61" s="5"/>
      <c r="Q61" s="5"/>
      <c r="R61" s="5"/>
      <c r="S61" s="5"/>
      <c r="T61" s="5"/>
      <c r="U61" s="5"/>
      <c r="V61" s="5"/>
      <c r="W61" s="5"/>
      <c r="X61" s="5"/>
      <c r="Y61" s="5"/>
      <c r="Z61" s="5"/>
      <c r="AA61" s="5"/>
      <c r="BE61" s="1"/>
    </row>
    <row r="62" spans="2:57" ht="15" customHeight="1" x14ac:dyDescent="0.25">
      <c r="L62" s="163" t="s">
        <v>79</v>
      </c>
      <c r="M62" s="163"/>
      <c r="N62" s="163"/>
      <c r="O62" s="163"/>
      <c r="P62" s="163"/>
      <c r="Q62" s="163"/>
      <c r="R62" s="163"/>
      <c r="S62" s="163"/>
      <c r="T62" s="163"/>
      <c r="U62" s="163"/>
      <c r="V62" s="163"/>
      <c r="W62" s="163"/>
      <c r="X62" s="51"/>
      <c r="Y62" s="5"/>
      <c r="Z62" s="5"/>
      <c r="AA62" s="5"/>
      <c r="AB62" s="152" t="s">
        <v>35</v>
      </c>
      <c r="AC62" s="152"/>
      <c r="AD62" s="152"/>
      <c r="AE62" s="152"/>
      <c r="AF62" s="152"/>
      <c r="AG62" s="152"/>
      <c r="AH62" s="152"/>
      <c r="AI62" s="152"/>
      <c r="AJ62" s="153"/>
      <c r="AK62" s="154"/>
      <c r="AL62" s="155"/>
      <c r="AM62" s="155"/>
      <c r="AN62" s="155"/>
      <c r="AO62" s="155"/>
      <c r="AP62" s="155"/>
      <c r="AQ62" s="155"/>
      <c r="AR62" s="155"/>
      <c r="AS62" s="155"/>
      <c r="AT62" s="155"/>
      <c r="AU62" s="155"/>
      <c r="AV62" s="156"/>
    </row>
    <row r="63" spans="2:57" ht="4.5" customHeight="1" x14ac:dyDescent="0.25">
      <c r="X63" s="5"/>
      <c r="Y63" s="5"/>
      <c r="Z63" s="5"/>
      <c r="AA63" s="5"/>
      <c r="AB63" s="6"/>
      <c r="AC63" s="6"/>
      <c r="AD63" s="6"/>
      <c r="AE63" s="6"/>
      <c r="AF63" s="6"/>
      <c r="AG63" s="6"/>
      <c r="AH63" s="6"/>
      <c r="AI63" s="6"/>
      <c r="AJ63" s="6"/>
      <c r="AK63" s="5"/>
      <c r="AL63" s="5"/>
      <c r="AM63" s="5"/>
      <c r="AN63" s="5"/>
      <c r="AO63" s="5"/>
      <c r="AP63" s="5"/>
      <c r="AQ63" s="5"/>
      <c r="AR63" s="5"/>
      <c r="AS63" s="5"/>
      <c r="AT63" s="5"/>
      <c r="AU63" s="5"/>
      <c r="AV63" s="5"/>
    </row>
    <row r="64" spans="2:57" ht="15" customHeight="1" x14ac:dyDescent="0.25">
      <c r="C64" s="152" t="s">
        <v>34</v>
      </c>
      <c r="D64" s="152"/>
      <c r="E64" s="152"/>
      <c r="F64" s="152"/>
      <c r="G64" s="152"/>
      <c r="H64" s="152"/>
      <c r="I64" s="152"/>
      <c r="J64" s="152"/>
      <c r="K64" s="153"/>
      <c r="L64" s="154"/>
      <c r="M64" s="155"/>
      <c r="N64" s="155"/>
      <c r="O64" s="155"/>
      <c r="P64" s="155"/>
      <c r="Q64" s="155"/>
      <c r="R64" s="155"/>
      <c r="S64" s="155"/>
      <c r="T64" s="155"/>
      <c r="U64" s="155"/>
      <c r="V64" s="155"/>
      <c r="W64" s="156"/>
      <c r="X64" s="5"/>
      <c r="Y64" s="5"/>
      <c r="Z64" s="5"/>
      <c r="AA64" s="5"/>
      <c r="AB64" s="152" t="s">
        <v>36</v>
      </c>
      <c r="AC64" s="152"/>
      <c r="AD64" s="152"/>
      <c r="AE64" s="152"/>
      <c r="AF64" s="152"/>
      <c r="AG64" s="152"/>
      <c r="AH64" s="152"/>
      <c r="AI64" s="152"/>
      <c r="AJ64" s="153"/>
      <c r="AK64" s="154"/>
      <c r="AL64" s="155"/>
      <c r="AM64" s="155"/>
      <c r="AN64" s="155"/>
      <c r="AO64" s="155"/>
      <c r="AP64" s="155"/>
      <c r="AQ64" s="155"/>
      <c r="AR64" s="155"/>
      <c r="AS64" s="155"/>
      <c r="AT64" s="155"/>
      <c r="AU64" s="155"/>
      <c r="AV64" s="156"/>
    </row>
    <row r="65" spans="2:49" ht="4.5" customHeight="1" x14ac:dyDescent="0.25">
      <c r="X65" s="5"/>
      <c r="Y65" s="5"/>
      <c r="Z65" s="5"/>
      <c r="AA65" s="5"/>
    </row>
    <row r="66" spans="2:49" ht="15" customHeight="1" x14ac:dyDescent="0.25">
      <c r="C66" s="151" t="s">
        <v>40</v>
      </c>
      <c r="D66" s="151"/>
      <c r="E66" s="151"/>
      <c r="F66" s="151"/>
      <c r="G66" s="151"/>
      <c r="H66" s="151"/>
      <c r="I66" s="151"/>
      <c r="J66" s="151"/>
      <c r="K66" s="151"/>
      <c r="L66" s="151"/>
      <c r="M66" s="151"/>
      <c r="N66" s="151"/>
      <c r="O66" s="151"/>
      <c r="P66" s="151"/>
      <c r="Q66" s="151"/>
      <c r="R66" s="151"/>
      <c r="S66" s="151"/>
      <c r="T66" s="151"/>
      <c r="U66" s="151"/>
      <c r="V66" s="151"/>
      <c r="W66" s="151"/>
      <c r="X66" s="5"/>
      <c r="Y66" s="5"/>
      <c r="Z66" s="5"/>
      <c r="AA66" s="5"/>
      <c r="AB66" s="5"/>
      <c r="AC66" s="5"/>
      <c r="AD66" s="5"/>
      <c r="AE66" s="5"/>
      <c r="AF66" s="5"/>
      <c r="AG66" s="5"/>
      <c r="AH66" s="5"/>
      <c r="AI66" s="5"/>
      <c r="AJ66" s="5"/>
      <c r="AK66" s="5"/>
      <c r="AL66" s="5"/>
      <c r="AM66" s="5"/>
      <c r="AN66" s="5"/>
      <c r="AO66" s="5"/>
      <c r="AP66" s="5"/>
      <c r="AQ66" s="5"/>
      <c r="AR66" s="5"/>
      <c r="AS66" s="5"/>
      <c r="AT66" s="5"/>
      <c r="AU66" s="5"/>
      <c r="AV66" s="5"/>
    </row>
    <row r="67" spans="2:49" ht="4.5" customHeight="1" x14ac:dyDescent="0.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row>
    <row r="68" spans="2:49" ht="12" customHeight="1" x14ac:dyDescent="0.25">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row>
    <row r="69" spans="2:49" ht="12" customHeight="1" x14ac:dyDescent="0.25">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row>
    <row r="70" spans="2:49" ht="12" customHeight="1" x14ac:dyDescent="0.25">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row>
    <row r="71" spans="2:49" ht="12" customHeight="1" x14ac:dyDescent="0.25">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row>
    <row r="72" spans="2:49" ht="12" customHeight="1" x14ac:dyDescent="0.25">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row>
    <row r="73" spans="2:49" ht="12" customHeight="1" x14ac:dyDescent="0.25">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row>
    <row r="74" spans="2:49" ht="12" customHeight="1" x14ac:dyDescent="0.25">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row>
    <row r="75" spans="2:49" ht="12" customHeight="1" x14ac:dyDescent="0.25">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row>
    <row r="76" spans="2:49" ht="4.5" customHeight="1" x14ac:dyDescent="0.25">
      <c r="X76" s="5"/>
      <c r="Y76" s="5"/>
      <c r="Z76" s="5"/>
      <c r="AA76" s="5"/>
      <c r="AB76" s="50"/>
      <c r="AC76" s="50"/>
      <c r="AD76" s="50"/>
      <c r="AE76" s="50"/>
      <c r="AF76" s="50"/>
      <c r="AG76" s="50"/>
      <c r="AH76" s="50"/>
      <c r="AI76" s="50"/>
      <c r="AJ76" s="50"/>
      <c r="AK76" s="50"/>
      <c r="AL76" s="50"/>
      <c r="AM76" s="50"/>
      <c r="AN76" s="50"/>
      <c r="AO76" s="50"/>
      <c r="AP76" s="50"/>
      <c r="AQ76" s="50"/>
      <c r="AR76" s="50"/>
      <c r="AS76" s="50"/>
      <c r="AT76" s="50"/>
      <c r="AU76" s="50"/>
      <c r="AV76" s="50"/>
    </row>
    <row r="77" spans="2:49" ht="4.5" customHeight="1" x14ac:dyDescent="0.25"/>
    <row r="78" spans="2:49" s="1" customFormat="1" ht="15" customHeight="1" x14ac:dyDescent="0.25">
      <c r="B78" s="17"/>
      <c r="C78" s="17" t="s">
        <v>32</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row>
    <row r="79" spans="2:49" ht="4.5" customHeight="1" x14ac:dyDescent="0.25">
      <c r="V79" s="1"/>
      <c r="W79" s="1"/>
    </row>
    <row r="80" spans="2:49" ht="12" customHeight="1" x14ac:dyDescent="0.25">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row>
    <row r="81" spans="3:48" ht="12" customHeight="1" x14ac:dyDescent="0.25">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row>
    <row r="82" spans="3:48" ht="12" customHeight="1" x14ac:dyDescent="0.25">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row>
    <row r="83" spans="3:48" ht="12" customHeight="1" x14ac:dyDescent="0.25">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row>
    <row r="84" spans="3:48" ht="12" customHeight="1" x14ac:dyDescent="0.25">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row>
    <row r="85" spans="3:48" ht="12" customHeight="1" x14ac:dyDescent="0.25">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row>
    <row r="86" spans="3:48" ht="12" customHeight="1" x14ac:dyDescent="0.25">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row>
    <row r="87" spans="3:48" ht="12" customHeight="1" x14ac:dyDescent="0.25">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row>
    <row r="88" spans="3:48" ht="12" customHeight="1" x14ac:dyDescent="0.25">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row>
    <row r="89" spans="3:48" ht="12" customHeight="1" x14ac:dyDescent="0.25">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row>
    <row r="90" spans="3:48" ht="12" customHeight="1" x14ac:dyDescent="0.25">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row>
    <row r="91" spans="3:48" ht="12" customHeight="1" x14ac:dyDescent="0.25">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row>
    <row r="92" spans="3:48" ht="12" customHeight="1" x14ac:dyDescent="0.25">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row>
    <row r="93" spans="3:48" ht="12" customHeight="1" x14ac:dyDescent="0.25">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row>
    <row r="94" spans="3:48" ht="12" customHeight="1" x14ac:dyDescent="0.25">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row>
    <row r="95" spans="3:48" ht="12" customHeight="1" x14ac:dyDescent="0.25">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row>
    <row r="96" spans="3:48" ht="12" customHeight="1" x14ac:dyDescent="0.25">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3:48" ht="12" customHeight="1" x14ac:dyDescent="0.25">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row>
    <row r="98" spans="3:48" ht="12" customHeight="1" x14ac:dyDescent="0.25">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row>
    <row r="99" spans="3:48" ht="12" customHeight="1" x14ac:dyDescent="0.25">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row>
    <row r="100" spans="3:48" ht="12" customHeight="1" x14ac:dyDescent="0.25">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row>
    <row r="101" spans="3:48" ht="12" customHeight="1" x14ac:dyDescent="0.25">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row>
    <row r="102" spans="3:48" ht="12" customHeight="1" x14ac:dyDescent="0.25">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row>
    <row r="103" spans="3:48" ht="12" customHeight="1" x14ac:dyDescent="0.25">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row>
    <row r="104" spans="3:48" ht="12" customHeight="1" x14ac:dyDescent="0.25">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row>
    <row r="105" spans="3:48" ht="12" customHeight="1" x14ac:dyDescent="0.25">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row>
    <row r="106" spans="3:48" ht="12" customHeight="1" x14ac:dyDescent="0.25">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row>
    <row r="107" spans="3:48" ht="12" customHeight="1" x14ac:dyDescent="0.25">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row>
    <row r="108" spans="3:48" ht="12" customHeight="1" x14ac:dyDescent="0.25">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row>
    <row r="109" spans="3:48" ht="12" customHeight="1" x14ac:dyDescent="0.25">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3:48" ht="12" customHeight="1" x14ac:dyDescent="0.25">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row>
    <row r="111" spans="3:48" ht="12" customHeight="1" x14ac:dyDescent="0.25">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row>
    <row r="112" spans="3:48" ht="12" customHeight="1" x14ac:dyDescent="0.25">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row>
    <row r="113" spans="3:48" ht="12" customHeight="1" x14ac:dyDescent="0.25">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row>
    <row r="114" spans="3:48" ht="12" customHeight="1" x14ac:dyDescent="0.25">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row>
    <row r="115" spans="3:48" ht="12" customHeight="1" x14ac:dyDescent="0.25">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row>
    <row r="116" spans="3:48" ht="12" customHeight="1" x14ac:dyDescent="0.25">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row>
    <row r="117" spans="3:48" ht="12" customHeight="1" x14ac:dyDescent="0.25">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row>
    <row r="118" spans="3:48" ht="12" customHeight="1" x14ac:dyDescent="0.25">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row>
    <row r="119" spans="3:48" ht="12" customHeight="1" x14ac:dyDescent="0.25">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row>
    <row r="120" spans="3:48" ht="12" customHeight="1" x14ac:dyDescent="0.25">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row>
    <row r="121" spans="3:48" ht="12" customHeight="1" x14ac:dyDescent="0.25">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row>
    <row r="122" spans="3:48" ht="12" customHeight="1" x14ac:dyDescent="0.25">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row>
    <row r="123" spans="3:48" ht="12" customHeight="1" x14ac:dyDescent="0.25">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row>
    <row r="124" spans="3:48" ht="12" customHeight="1" x14ac:dyDescent="0.25">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row>
    <row r="125" spans="3:48" ht="12" customHeight="1" x14ac:dyDescent="0.25">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row>
    <row r="126" spans="3:48" ht="12" customHeight="1" x14ac:dyDescent="0.25">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row>
    <row r="127" spans="3:48" ht="4.5" customHeight="1" x14ac:dyDescent="0.25"/>
    <row r="128" spans="3:48" ht="4.5" customHeight="1" x14ac:dyDescent="0.25"/>
    <row r="129" ht="12" customHeight="1" collapsed="1" x14ac:dyDescent="0.25"/>
    <row r="130" ht="4.5" hidden="1" customHeight="1" outlineLevel="1" x14ac:dyDescent="0.25"/>
    <row r="131" ht="4.5" customHeight="1" x14ac:dyDescent="0.25"/>
    <row r="136" ht="15" customHeight="1" x14ac:dyDescent="0.25"/>
  </sheetData>
  <sheetProtection sheet="1" objects="1" scenarios="1"/>
  <mergeCells count="48">
    <mergeCell ref="C68:AV75"/>
    <mergeCell ref="C35:AV36"/>
    <mergeCell ref="D27:AV27"/>
    <mergeCell ref="C64:K64"/>
    <mergeCell ref="L62:W62"/>
    <mergeCell ref="C66:W66"/>
    <mergeCell ref="AK48:AV48"/>
    <mergeCell ref="AB46:AJ46"/>
    <mergeCell ref="AK46:AV46"/>
    <mergeCell ref="AB44:AJ44"/>
    <mergeCell ref="AK44:AV44"/>
    <mergeCell ref="AB40:AV40"/>
    <mergeCell ref="C48:K48"/>
    <mergeCell ref="L48:W48"/>
    <mergeCell ref="C44:K44"/>
    <mergeCell ref="L44:W44"/>
    <mergeCell ref="D24:AV24"/>
    <mergeCell ref="C9:AV11"/>
    <mergeCell ref="C31:AV32"/>
    <mergeCell ref="C56:AV56"/>
    <mergeCell ref="C19:AV20"/>
    <mergeCell ref="D23:AV23"/>
    <mergeCell ref="D25:AV25"/>
    <mergeCell ref="C14:AV14"/>
    <mergeCell ref="C15:AV15"/>
    <mergeCell ref="C16:AV16"/>
    <mergeCell ref="D28:AV28"/>
    <mergeCell ref="D26:AV26"/>
    <mergeCell ref="C53:AV54"/>
    <mergeCell ref="AB42:AJ42"/>
    <mergeCell ref="AK42:AV42"/>
    <mergeCell ref="C46:K46"/>
    <mergeCell ref="L46:W46"/>
    <mergeCell ref="C42:K42"/>
    <mergeCell ref="L42:W42"/>
    <mergeCell ref="C40:W40"/>
    <mergeCell ref="AB48:AJ48"/>
    <mergeCell ref="C58:W58"/>
    <mergeCell ref="C60:K60"/>
    <mergeCell ref="L60:W60"/>
    <mergeCell ref="L64:W64"/>
    <mergeCell ref="AB60:AJ60"/>
    <mergeCell ref="AB58:AV58"/>
    <mergeCell ref="AB62:AJ62"/>
    <mergeCell ref="AK62:AV62"/>
    <mergeCell ref="AB64:AJ64"/>
    <mergeCell ref="AK64:AV64"/>
    <mergeCell ref="AK60:AV60"/>
  </mergeCells>
  <printOptions horizontalCentered="1"/>
  <pageMargins left="0.2" right="0.2" top="0.25" bottom="0.25" header="0" footer="0"/>
  <pageSetup orientation="portrait" r:id="rId1"/>
  <headerFooter>
    <oddHeader>&amp;R&amp;"Helvetica,Bold"&amp;6&amp;K00-048Printed on &amp;D</oddHeader>
    <oddFooter>&amp;R&amp;"Helvetica,Bold"&amp;6&amp;K00-049Page 1.&amp;P</oddFooter>
  </headerFooter>
  <rowBreaks count="1" manualBreakCount="1">
    <brk id="77" min="1" max="4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outlinePr summaryBelow="0" summaryRight="0"/>
  </sheetPr>
  <dimension ref="B1:CZ381"/>
  <sheetViews>
    <sheetView showGridLines="0" zoomScaleNormal="100" workbookViewId="0">
      <selection activeCell="DI126" sqref="DI125:DI126"/>
    </sheetView>
  </sheetViews>
  <sheetFormatPr defaultRowHeight="15" outlineLevelRow="1" outlineLevelCol="1" x14ac:dyDescent="0.25"/>
  <cols>
    <col min="1" max="1" width="2.7109375" customWidth="1"/>
    <col min="2" max="2" width="0.85546875" customWidth="1"/>
    <col min="3" max="23" width="2.28515625" customWidth="1"/>
    <col min="24" max="25" width="0.85546875" customWidth="1"/>
    <col min="26" max="61" width="2.28515625" customWidth="1"/>
    <col min="62" max="63" width="0.85546875" customWidth="1"/>
    <col min="64" max="64" width="2.7109375" customWidth="1" collapsed="1"/>
    <col min="65" max="65" width="0.85546875" hidden="1" customWidth="1" outlineLevel="1"/>
    <col min="66" max="69" width="4.7109375" hidden="1" customWidth="1" outlineLevel="1"/>
    <col min="70" max="70" width="0.85546875" hidden="1" customWidth="1" outlineLevel="1"/>
    <col min="71" max="83" width="4.7109375" hidden="1" customWidth="1" outlineLevel="1"/>
    <col min="84" max="84" width="0.85546875" hidden="1" customWidth="1" outlineLevel="1"/>
    <col min="85" max="85" width="4.7109375" hidden="1" customWidth="1" outlineLevel="1"/>
    <col min="86" max="86" width="0.85546875" hidden="1" customWidth="1" outlineLevel="1"/>
    <col min="87" max="104" width="4.7109375" hidden="1" customWidth="1" outlineLevel="1"/>
    <col min="105" max="105" width="0.85546875" customWidth="1"/>
  </cols>
  <sheetData>
    <row r="1" spans="2:104" ht="12" customHeight="1" x14ac:dyDescent="0.25"/>
    <row r="2" spans="2:104" ht="4.5" customHeight="1" x14ac:dyDescent="0.25"/>
    <row r="3" spans="2:104" ht="12" customHeight="1" x14ac:dyDescent="0.25">
      <c r="H3" s="8" t="s">
        <v>17</v>
      </c>
      <c r="BI3" s="4" t="s">
        <v>0</v>
      </c>
      <c r="BN3" s="22" t="s">
        <v>16</v>
      </c>
      <c r="BO3" s="34"/>
      <c r="BP3" s="35"/>
      <c r="BQ3" s="35"/>
      <c r="BS3" s="22" t="s">
        <v>12</v>
      </c>
      <c r="BT3" s="23"/>
      <c r="BU3" s="24"/>
      <c r="BV3" s="22" t="s">
        <v>11</v>
      </c>
      <c r="BW3" s="23"/>
      <c r="BX3" s="24"/>
      <c r="BY3" s="22" t="s">
        <v>75</v>
      </c>
      <c r="BZ3" s="23"/>
      <c r="CA3" s="24"/>
      <c r="CB3" s="22" t="s">
        <v>70</v>
      </c>
      <c r="CC3" s="23"/>
      <c r="CD3" s="24"/>
      <c r="CE3" s="45" t="s">
        <v>71</v>
      </c>
      <c r="CG3" s="31" t="s">
        <v>66</v>
      </c>
      <c r="CI3" s="22" t="s">
        <v>1</v>
      </c>
      <c r="CJ3" s="23"/>
      <c r="CK3" s="23"/>
      <c r="CL3" s="24"/>
      <c r="CM3" s="22" t="s">
        <v>73</v>
      </c>
      <c r="CN3" s="23"/>
      <c r="CO3" s="23"/>
      <c r="CP3" s="24"/>
      <c r="CQ3" s="22" t="s">
        <v>74</v>
      </c>
      <c r="CR3" s="23"/>
      <c r="CS3" s="24"/>
      <c r="CT3" s="22" t="s">
        <v>76</v>
      </c>
      <c r="CU3" s="23"/>
      <c r="CV3" s="24"/>
      <c r="CW3" s="22" t="s">
        <v>77</v>
      </c>
      <c r="CX3" s="23"/>
      <c r="CY3" s="24"/>
      <c r="CZ3" s="7"/>
    </row>
    <row r="4" spans="2:104" ht="12" customHeight="1" x14ac:dyDescent="0.25">
      <c r="H4" s="9" t="s">
        <v>31</v>
      </c>
      <c r="BI4" s="4"/>
      <c r="BN4" s="36" t="s">
        <v>18</v>
      </c>
      <c r="BO4" s="36" t="s">
        <v>15</v>
      </c>
      <c r="BP4" s="36" t="s">
        <v>58</v>
      </c>
      <c r="BQ4" s="36" t="s">
        <v>172</v>
      </c>
      <c r="BS4" s="25" t="s">
        <v>61</v>
      </c>
      <c r="BT4" s="26" t="s">
        <v>59</v>
      </c>
      <c r="BU4" s="27" t="s">
        <v>60</v>
      </c>
      <c r="BV4" s="25" t="s">
        <v>61</v>
      </c>
      <c r="BW4" s="26" t="s">
        <v>59</v>
      </c>
      <c r="BX4" s="27" t="s">
        <v>60</v>
      </c>
      <c r="BY4" s="25" t="s">
        <v>61</v>
      </c>
      <c r="BZ4" s="26" t="s">
        <v>59</v>
      </c>
      <c r="CA4" s="27" t="s">
        <v>60</v>
      </c>
      <c r="CB4" s="25" t="s">
        <v>61</v>
      </c>
      <c r="CC4" s="26" t="s">
        <v>59</v>
      </c>
      <c r="CD4" s="27" t="s">
        <v>60</v>
      </c>
      <c r="CE4" s="43" t="s">
        <v>72</v>
      </c>
      <c r="CG4" s="32"/>
      <c r="CH4" s="21"/>
      <c r="CI4" s="25" t="s">
        <v>61</v>
      </c>
      <c r="CJ4" s="26" t="s">
        <v>59</v>
      </c>
      <c r="CK4" s="27" t="s">
        <v>60</v>
      </c>
      <c r="CL4" s="43" t="s">
        <v>67</v>
      </c>
      <c r="CM4" s="25" t="s">
        <v>61</v>
      </c>
      <c r="CN4" s="26" t="s">
        <v>59</v>
      </c>
      <c r="CO4" s="27" t="s">
        <v>60</v>
      </c>
      <c r="CP4" s="43" t="s">
        <v>67</v>
      </c>
      <c r="CQ4" s="25" t="s">
        <v>61</v>
      </c>
      <c r="CR4" s="26" t="s">
        <v>59</v>
      </c>
      <c r="CS4" s="27" t="s">
        <v>60</v>
      </c>
      <c r="CT4" s="25" t="s">
        <v>61</v>
      </c>
      <c r="CU4" s="26" t="s">
        <v>59</v>
      </c>
      <c r="CV4" s="27" t="s">
        <v>60</v>
      </c>
      <c r="CW4" s="25" t="s">
        <v>61</v>
      </c>
      <c r="CX4" s="26" t="s">
        <v>59</v>
      </c>
      <c r="CY4" s="27" t="s">
        <v>60</v>
      </c>
      <c r="CZ4" s="7"/>
    </row>
    <row r="5" spans="2:104" ht="12" customHeight="1" x14ac:dyDescent="0.25">
      <c r="BI5" s="4"/>
      <c r="BN5" s="37">
        <v>-1</v>
      </c>
      <c r="BO5" s="38"/>
      <c r="BP5" s="38"/>
      <c r="BQ5" s="38"/>
      <c r="BS5" s="28"/>
      <c r="BT5" s="29"/>
      <c r="BU5" s="30"/>
      <c r="BV5" s="28" t="s">
        <v>63</v>
      </c>
      <c r="BW5" s="29" t="s">
        <v>63</v>
      </c>
      <c r="BX5" s="30" t="s">
        <v>63</v>
      </c>
      <c r="BY5" s="28" t="s">
        <v>62</v>
      </c>
      <c r="BZ5" s="29" t="s">
        <v>64</v>
      </c>
      <c r="CA5" s="30" t="s">
        <v>65</v>
      </c>
      <c r="CB5" s="28" t="s">
        <v>62</v>
      </c>
      <c r="CC5" s="29" t="s">
        <v>64</v>
      </c>
      <c r="CD5" s="30" t="s">
        <v>65</v>
      </c>
      <c r="CE5" s="44"/>
      <c r="CG5" s="33"/>
      <c r="CH5" s="21"/>
      <c r="CI5" s="28" t="s">
        <v>63</v>
      </c>
      <c r="CJ5" s="29" t="s">
        <v>63</v>
      </c>
      <c r="CK5" s="30" t="s">
        <v>63</v>
      </c>
      <c r="CL5" s="44"/>
      <c r="CM5" s="28" t="s">
        <v>63</v>
      </c>
      <c r="CN5" s="29" t="s">
        <v>63</v>
      </c>
      <c r="CO5" s="30" t="s">
        <v>63</v>
      </c>
      <c r="CP5" s="44"/>
      <c r="CQ5" s="28" t="s">
        <v>62</v>
      </c>
      <c r="CR5" s="29" t="s">
        <v>64</v>
      </c>
      <c r="CS5" s="30" t="s">
        <v>65</v>
      </c>
      <c r="CT5" s="28" t="s">
        <v>62</v>
      </c>
      <c r="CU5" s="29" t="s">
        <v>64</v>
      </c>
      <c r="CV5" s="30" t="s">
        <v>65</v>
      </c>
      <c r="CW5" s="28" t="s">
        <v>62</v>
      </c>
      <c r="CX5" s="29" t="s">
        <v>64</v>
      </c>
      <c r="CY5" s="30" t="s">
        <v>65</v>
      </c>
      <c r="CZ5" s="7"/>
    </row>
    <row r="6" spans="2:104" ht="4.5" customHeight="1" x14ac:dyDescent="0.25">
      <c r="BN6" s="19"/>
      <c r="BO6" s="19"/>
      <c r="BP6" s="19"/>
      <c r="BQ6" s="19"/>
      <c r="BS6" s="19"/>
      <c r="BT6" s="19"/>
      <c r="BU6" s="19"/>
      <c r="BV6" s="19"/>
      <c r="BW6" s="19"/>
      <c r="BX6" s="19"/>
      <c r="BY6" s="19"/>
      <c r="BZ6" s="19"/>
      <c r="CA6" s="19"/>
      <c r="CB6" s="19"/>
      <c r="CC6" s="19"/>
      <c r="CD6" s="19"/>
      <c r="CE6" s="19"/>
      <c r="CG6" s="19"/>
      <c r="CI6" s="19"/>
      <c r="CJ6" s="19"/>
      <c r="CK6" s="19"/>
      <c r="CL6" s="19"/>
      <c r="CM6" s="19"/>
      <c r="CN6" s="19"/>
      <c r="CO6" s="19"/>
      <c r="CP6" s="19"/>
      <c r="CQ6" s="19"/>
      <c r="CR6" s="19"/>
      <c r="CS6" s="19"/>
      <c r="CT6" s="19"/>
      <c r="CU6" s="19"/>
      <c r="CV6" s="19"/>
      <c r="CW6" s="19"/>
      <c r="CX6" s="19"/>
      <c r="CY6" s="19"/>
    </row>
    <row r="7" spans="2:104" ht="15" customHeight="1" x14ac:dyDescent="0.25">
      <c r="B7" s="2"/>
      <c r="C7" s="3" t="s">
        <v>49</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15" t="str">
        <f>IF('1 | Overview &amp; Provider Info'!$AV$7="","",'1 | Overview &amp; Provider Info'!$AV$7)</f>
        <v>v01.00.15</v>
      </c>
      <c r="BJ7" s="10"/>
    </row>
    <row r="8" spans="2:104" ht="4.5" customHeight="1" x14ac:dyDescent="0.25">
      <c r="V8" s="1"/>
      <c r="W8" s="1"/>
    </row>
    <row r="9" spans="2:104" ht="12" customHeight="1" x14ac:dyDescent="0.25">
      <c r="C9" s="160" t="s">
        <v>69</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row>
    <row r="10" spans="2:104" ht="12" customHeight="1" collapsed="1" x14ac:dyDescent="0.25">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row>
    <row r="11" spans="2:104" ht="4.5" hidden="1" customHeight="1" outlineLevel="1" x14ac:dyDescent="0.25"/>
    <row r="12" spans="2:104" ht="15" hidden="1" customHeight="1" outlineLevel="1" x14ac:dyDescent="0.25">
      <c r="B12" s="2"/>
      <c r="C12" s="3" t="str">
        <f>IF(BN12=0,"Template","Project "&amp;TEXT(BN12,"00"))</f>
        <v>Template</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11" t="str">
        <f>IF(BP12=TRUE,"Pre-approval is required for this project","")</f>
        <v/>
      </c>
      <c r="BJ12" s="10"/>
      <c r="BN12" s="41">
        <f>SUM(MAX(BN$5:BN11),1)</f>
        <v>0</v>
      </c>
      <c r="BP12" s="42" t="str">
        <f>IF(AND(AU50&lt;&gt;"",AU50&gt;1000,L46=""),1,"")</f>
        <v/>
      </c>
    </row>
    <row r="13" spans="2:104" ht="4.5" hidden="1" customHeight="1" outlineLevel="1" x14ac:dyDescent="0.25">
      <c r="V13" s="1"/>
      <c r="W13" s="1"/>
    </row>
    <row r="14" spans="2:104" ht="9" hidden="1" customHeight="1" outlineLevel="1" x14ac:dyDescent="0.25">
      <c r="C14" s="151" t="s">
        <v>7</v>
      </c>
      <c r="D14" s="151"/>
      <c r="E14" s="151"/>
      <c r="F14" s="151"/>
      <c r="G14" s="151"/>
      <c r="H14" s="151"/>
      <c r="I14" s="151"/>
      <c r="J14" s="151"/>
      <c r="K14" s="151"/>
      <c r="L14" s="151"/>
      <c r="M14" s="151"/>
      <c r="N14" s="151"/>
      <c r="O14" s="151"/>
      <c r="P14" s="151"/>
      <c r="Q14" s="151"/>
      <c r="R14" s="151"/>
      <c r="S14" s="151"/>
      <c r="T14" s="151"/>
      <c r="U14" s="151"/>
      <c r="V14" s="151"/>
      <c r="W14" s="151"/>
      <c r="X14" s="5"/>
      <c r="Y14" s="5"/>
      <c r="Z14" s="257" t="s">
        <v>85</v>
      </c>
      <c r="AA14" s="169"/>
      <c r="AB14" s="169"/>
      <c r="AC14" s="169"/>
      <c r="AD14" s="169"/>
      <c r="AE14" s="169"/>
      <c r="AF14" s="169"/>
      <c r="AG14" s="169"/>
      <c r="AH14" s="169"/>
      <c r="AI14" s="169"/>
      <c r="AJ14" s="169"/>
      <c r="AK14" s="169"/>
      <c r="AL14" s="170"/>
      <c r="AM14" s="177" t="s">
        <v>6</v>
      </c>
      <c r="AN14" s="177"/>
      <c r="AO14" s="177"/>
      <c r="AP14" s="177"/>
      <c r="AQ14" s="177" t="s">
        <v>5</v>
      </c>
      <c r="AR14" s="177"/>
      <c r="AS14" s="177"/>
      <c r="AT14" s="177"/>
      <c r="AU14" s="177" t="s">
        <v>78</v>
      </c>
      <c r="AV14" s="177"/>
      <c r="AW14" s="177"/>
      <c r="AX14" s="177"/>
      <c r="AY14" s="177" t="s">
        <v>9</v>
      </c>
      <c r="AZ14" s="177"/>
      <c r="BA14" s="177"/>
      <c r="BB14" s="177"/>
      <c r="BC14" s="177"/>
      <c r="BD14" s="177"/>
      <c r="BE14" s="177" t="s">
        <v>10</v>
      </c>
      <c r="BF14" s="177"/>
      <c r="BG14" s="177"/>
      <c r="BH14" s="177"/>
      <c r="BI14" s="180"/>
    </row>
    <row r="15" spans="2:104" ht="4.5" hidden="1" customHeight="1" outlineLevel="1" x14ac:dyDescent="0.25">
      <c r="C15" s="151"/>
      <c r="D15" s="151"/>
      <c r="E15" s="151"/>
      <c r="F15" s="151"/>
      <c r="G15" s="151"/>
      <c r="H15" s="151"/>
      <c r="I15" s="151"/>
      <c r="J15" s="151"/>
      <c r="K15" s="151"/>
      <c r="L15" s="151"/>
      <c r="M15" s="151"/>
      <c r="N15" s="151"/>
      <c r="O15" s="151"/>
      <c r="P15" s="151"/>
      <c r="Q15" s="151"/>
      <c r="R15" s="151"/>
      <c r="S15" s="151"/>
      <c r="T15" s="151"/>
      <c r="U15" s="151"/>
      <c r="V15" s="151"/>
      <c r="W15" s="151"/>
      <c r="X15" s="5"/>
      <c r="Y15" s="5"/>
      <c r="Z15" s="171"/>
      <c r="AA15" s="172"/>
      <c r="AB15" s="172"/>
      <c r="AC15" s="172"/>
      <c r="AD15" s="172"/>
      <c r="AE15" s="172"/>
      <c r="AF15" s="172"/>
      <c r="AG15" s="172"/>
      <c r="AH15" s="172"/>
      <c r="AI15" s="172"/>
      <c r="AJ15" s="172"/>
      <c r="AK15" s="172"/>
      <c r="AL15" s="173"/>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81"/>
    </row>
    <row r="16" spans="2:104" ht="9" hidden="1" customHeight="1" outlineLevel="1" x14ac:dyDescent="0.25">
      <c r="C16" s="151"/>
      <c r="D16" s="151"/>
      <c r="E16" s="151"/>
      <c r="F16" s="151"/>
      <c r="G16" s="151"/>
      <c r="H16" s="151"/>
      <c r="I16" s="151"/>
      <c r="J16" s="151"/>
      <c r="K16" s="151"/>
      <c r="L16" s="151"/>
      <c r="M16" s="151"/>
      <c r="N16" s="151"/>
      <c r="O16" s="151"/>
      <c r="P16" s="151"/>
      <c r="Q16" s="151"/>
      <c r="R16" s="151"/>
      <c r="S16" s="151"/>
      <c r="T16" s="151"/>
      <c r="U16" s="151"/>
      <c r="V16" s="151"/>
      <c r="W16" s="151"/>
      <c r="X16" s="5"/>
      <c r="Y16" s="5"/>
      <c r="Z16" s="171"/>
      <c r="AA16" s="172"/>
      <c r="AB16" s="172"/>
      <c r="AC16" s="172"/>
      <c r="AD16" s="172"/>
      <c r="AE16" s="172"/>
      <c r="AF16" s="172"/>
      <c r="AG16" s="172"/>
      <c r="AH16" s="172"/>
      <c r="AI16" s="172"/>
      <c r="AJ16" s="172"/>
      <c r="AK16" s="172"/>
      <c r="AL16" s="173"/>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81"/>
    </row>
    <row r="17" spans="3:103" ht="4.5" hidden="1" customHeight="1" outlineLevel="1" x14ac:dyDescent="0.25">
      <c r="C17" s="5"/>
      <c r="D17" s="5"/>
      <c r="E17" s="5"/>
      <c r="F17" s="5"/>
      <c r="G17" s="5"/>
      <c r="H17" s="5"/>
      <c r="I17" s="5"/>
      <c r="J17" s="5"/>
      <c r="K17" s="5"/>
      <c r="L17" s="5"/>
      <c r="M17" s="5"/>
      <c r="N17" s="5"/>
      <c r="O17" s="5"/>
      <c r="P17" s="5"/>
      <c r="Q17" s="5"/>
      <c r="R17" s="5"/>
      <c r="S17" s="5"/>
      <c r="T17" s="5"/>
      <c r="U17" s="5"/>
      <c r="V17" s="5"/>
      <c r="W17" s="5"/>
      <c r="X17" s="5"/>
      <c r="Y17" s="5"/>
      <c r="Z17" s="174"/>
      <c r="AA17" s="175"/>
      <c r="AB17" s="175"/>
      <c r="AC17" s="175"/>
      <c r="AD17" s="175"/>
      <c r="AE17" s="175"/>
      <c r="AF17" s="175"/>
      <c r="AG17" s="175"/>
      <c r="AH17" s="175"/>
      <c r="AI17" s="175"/>
      <c r="AJ17" s="175"/>
      <c r="AK17" s="175"/>
      <c r="AL17" s="176"/>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82"/>
    </row>
    <row r="18" spans="3:103" ht="9" hidden="1" customHeight="1" outlineLevel="1" x14ac:dyDescent="0.25">
      <c r="C18" s="152" t="s">
        <v>2</v>
      </c>
      <c r="D18" s="152"/>
      <c r="E18" s="152"/>
      <c r="F18" s="152"/>
      <c r="G18" s="152"/>
      <c r="H18" s="152"/>
      <c r="I18" s="152"/>
      <c r="J18" s="152"/>
      <c r="K18" s="157"/>
      <c r="L18" s="210"/>
      <c r="M18" s="211"/>
      <c r="N18" s="211"/>
      <c r="O18" s="211"/>
      <c r="P18" s="211"/>
      <c r="Q18" s="211"/>
      <c r="R18" s="211"/>
      <c r="S18" s="211"/>
      <c r="T18" s="211"/>
      <c r="U18" s="211"/>
      <c r="V18" s="211"/>
      <c r="W18" s="212"/>
      <c r="X18" s="5"/>
      <c r="Y18" s="5"/>
      <c r="Z18" s="228" t="s">
        <v>191</v>
      </c>
      <c r="AA18" s="229"/>
      <c r="AB18" s="229"/>
      <c r="AC18" s="229"/>
      <c r="AD18" s="229"/>
      <c r="AE18" s="229"/>
      <c r="AF18" s="229"/>
      <c r="AG18" s="229"/>
      <c r="AH18" s="229"/>
      <c r="AI18" s="229"/>
      <c r="AJ18" s="229"/>
      <c r="AK18" s="229"/>
      <c r="AL18" s="230"/>
      <c r="AM18" s="237">
        <f>IF(SUM(BS18:BU21)=0,"",SUM(BS18:BU21))</f>
        <v>400</v>
      </c>
      <c r="AN18" s="238"/>
      <c r="AO18" s="238"/>
      <c r="AP18" s="239"/>
      <c r="AQ18" s="240"/>
      <c r="AR18" s="241"/>
      <c r="AS18" s="241"/>
      <c r="AT18" s="242"/>
      <c r="AU18" s="243" t="str">
        <f>IF(CL18&lt;&gt;"",CL18,"")</f>
        <v/>
      </c>
      <c r="AV18" s="244"/>
      <c r="AW18" s="244"/>
      <c r="AX18" s="244"/>
      <c r="AY18" s="245" t="str">
        <f>IF(CS18&lt;&gt;"",CS18,"")</f>
        <v/>
      </c>
      <c r="AZ18" s="245"/>
      <c r="BA18" s="245"/>
      <c r="BB18" s="245"/>
      <c r="BC18" s="245"/>
      <c r="BD18" s="245"/>
      <c r="BE18" s="245" t="str">
        <f>IF(CP18&lt;&gt;"",CP18,"")</f>
        <v/>
      </c>
      <c r="BF18" s="245"/>
      <c r="BG18" s="245"/>
      <c r="BH18" s="245"/>
      <c r="BI18" s="246"/>
      <c r="BO18" s="209">
        <v>1</v>
      </c>
      <c r="BQ18" s="164">
        <f>SUM(MAX(BN$12:BN21),BO18/10)</f>
        <v>0.1</v>
      </c>
      <c r="BS18" s="168"/>
      <c r="BT18" s="168"/>
      <c r="BU18" s="168">
        <v>400</v>
      </c>
      <c r="BV18" s="168"/>
      <c r="BW18" s="168"/>
      <c r="BX18" s="168">
        <v>24.295754000000002</v>
      </c>
      <c r="BY18" s="168"/>
      <c r="BZ18" s="168"/>
      <c r="CA18" s="168">
        <v>11196.2</v>
      </c>
      <c r="CB18" s="168"/>
      <c r="CC18" s="168"/>
      <c r="CD18" s="168">
        <v>1</v>
      </c>
      <c r="CE18" s="168">
        <v>8</v>
      </c>
      <c r="CG18" s="277" t="str">
        <f>IF(AQ18="","",IF(ISERROR(VALUE(AQ18)),"",AQ18))</f>
        <v/>
      </c>
      <c r="CI18" s="165" t="str">
        <f>IF(AND(BS18&lt;&gt;"",$CG18&lt;&gt;""),PRODUCT(BS18,$CG18),"")</f>
        <v/>
      </c>
      <c r="CJ18" s="165" t="str">
        <f>IF(AND(BT18&lt;&gt;"",$CG18&lt;&gt;""),PRODUCT(BT18,$CG18),"")</f>
        <v/>
      </c>
      <c r="CK18" s="165" t="str">
        <f>IF(AND(BU18&lt;&gt;"",$CG18&lt;&gt;""),PRODUCT(BU18,$CG18),"")</f>
        <v/>
      </c>
      <c r="CL18" s="281" t="str">
        <f>IF(SUM(CI18:CK21)=0,"",SUM(CI18:CK21))</f>
        <v/>
      </c>
      <c r="CM18" s="165" t="str">
        <f>IF(AND(BV18&lt;&gt;"",$CG18&lt;&gt;""),PRODUCT(BV18,$CG18),"")</f>
        <v/>
      </c>
      <c r="CN18" s="165" t="str">
        <f t="shared" ref="CN18" si="0">IF(AND(BW18&lt;&gt;"",$CG18&lt;&gt;""),PRODUCT(BW18,$CG18),"")</f>
        <v/>
      </c>
      <c r="CO18" s="165" t="str">
        <f t="shared" ref="CO18" si="1">IF(AND(BX18&lt;&gt;"",$CG18&lt;&gt;""),PRODUCT(BX18,$CG18),"")</f>
        <v/>
      </c>
      <c r="CP18" s="281" t="str">
        <f>IF(SUM(CM18:CO21)=0,"",SUM(CM18:CO21))</f>
        <v/>
      </c>
      <c r="CQ18" s="165" t="str">
        <f>IF(AND(BY18&lt;&gt;"",$CG18&lt;&gt;""),PRODUCT(BY18,$CG18),"")</f>
        <v/>
      </c>
      <c r="CR18" s="165" t="str">
        <f t="shared" ref="CR18" si="2">IF(AND(BZ18&lt;&gt;"",$CG18&lt;&gt;""),PRODUCT(BZ18,$CG18),"")</f>
        <v/>
      </c>
      <c r="CS18" s="165" t="str">
        <f t="shared" ref="CS18" si="3">IF(AND(CA18&lt;&gt;"",$CG18&lt;&gt;""),PRODUCT(CA18,$CG18),"")</f>
        <v/>
      </c>
      <c r="CT18" s="281" t="str">
        <f>IF(AND(CB18&lt;&gt;"",CQ18&lt;&gt;""),PRODUCT(CB18,CQ18),"")</f>
        <v/>
      </c>
      <c r="CU18" s="281" t="str">
        <f t="shared" ref="CU18" si="4">IF(AND(CC18&lt;&gt;"",CR18&lt;&gt;""),PRODUCT(CC18,CR18),"")</f>
        <v/>
      </c>
      <c r="CV18" s="281" t="str">
        <f>IF(AND(CD18&lt;&gt;"",CS18&lt;&gt;""),PRODUCT(CD18,CS18),"")</f>
        <v/>
      </c>
      <c r="CW18" s="165" t="str">
        <f>IF(AND($CE18&lt;&gt;"",CQ18&lt;&gt;""),PRODUCT($CE18,CQ18),"")</f>
        <v/>
      </c>
      <c r="CX18" s="165" t="str">
        <f t="shared" ref="CX18" si="5">IF(AND($CE18&lt;&gt;"",CR18&lt;&gt;""),PRODUCT($CE18,CR18),"")</f>
        <v/>
      </c>
      <c r="CY18" s="165" t="str">
        <f t="shared" ref="CY18" si="6">IF(AND($CE18&lt;&gt;"",CS18&lt;&gt;""),PRODUCT($CE18,CS18),"")</f>
        <v/>
      </c>
    </row>
    <row r="19" spans="3:103" ht="4.5" hidden="1" customHeight="1" outlineLevel="1" x14ac:dyDescent="0.25">
      <c r="C19" s="152"/>
      <c r="D19" s="152"/>
      <c r="E19" s="152"/>
      <c r="F19" s="152"/>
      <c r="G19" s="152"/>
      <c r="H19" s="152"/>
      <c r="I19" s="152"/>
      <c r="J19" s="152"/>
      <c r="K19" s="157"/>
      <c r="L19" s="213"/>
      <c r="M19" s="214"/>
      <c r="N19" s="214"/>
      <c r="O19" s="214"/>
      <c r="P19" s="214"/>
      <c r="Q19" s="214"/>
      <c r="R19" s="214"/>
      <c r="S19" s="214"/>
      <c r="T19" s="214"/>
      <c r="U19" s="214"/>
      <c r="V19" s="214"/>
      <c r="W19" s="215"/>
      <c r="X19" s="5"/>
      <c r="Y19" s="5"/>
      <c r="Z19" s="231"/>
      <c r="AA19" s="232"/>
      <c r="AB19" s="232"/>
      <c r="AC19" s="232"/>
      <c r="AD19" s="232"/>
      <c r="AE19" s="232"/>
      <c r="AF19" s="232"/>
      <c r="AG19" s="232"/>
      <c r="AH19" s="232"/>
      <c r="AI19" s="232"/>
      <c r="AJ19" s="232"/>
      <c r="AK19" s="232"/>
      <c r="AL19" s="233"/>
      <c r="AM19" s="189"/>
      <c r="AN19" s="190"/>
      <c r="AO19" s="190"/>
      <c r="AP19" s="191"/>
      <c r="AQ19" s="195"/>
      <c r="AR19" s="196"/>
      <c r="AS19" s="196"/>
      <c r="AT19" s="197"/>
      <c r="AU19" s="201"/>
      <c r="AV19" s="202"/>
      <c r="AW19" s="202"/>
      <c r="AX19" s="202"/>
      <c r="AY19" s="205"/>
      <c r="AZ19" s="205"/>
      <c r="BA19" s="205"/>
      <c r="BB19" s="205"/>
      <c r="BC19" s="205"/>
      <c r="BD19" s="205"/>
      <c r="BE19" s="205"/>
      <c r="BF19" s="205"/>
      <c r="BG19" s="205"/>
      <c r="BH19" s="205"/>
      <c r="BI19" s="207"/>
      <c r="BO19" s="209"/>
      <c r="BQ19" s="164"/>
      <c r="BS19" s="168"/>
      <c r="BT19" s="168"/>
      <c r="BU19" s="168"/>
      <c r="BV19" s="168"/>
      <c r="BW19" s="168"/>
      <c r="BX19" s="168"/>
      <c r="BY19" s="168"/>
      <c r="BZ19" s="168"/>
      <c r="CA19" s="168"/>
      <c r="CB19" s="168"/>
      <c r="CC19" s="168"/>
      <c r="CD19" s="168"/>
      <c r="CE19" s="168"/>
      <c r="CG19" s="278"/>
      <c r="CI19" s="166"/>
      <c r="CJ19" s="166"/>
      <c r="CK19" s="166"/>
      <c r="CL19" s="282"/>
      <c r="CM19" s="166"/>
      <c r="CN19" s="166"/>
      <c r="CO19" s="166"/>
      <c r="CP19" s="282"/>
      <c r="CQ19" s="166"/>
      <c r="CR19" s="166"/>
      <c r="CS19" s="166"/>
      <c r="CT19" s="282"/>
      <c r="CU19" s="282"/>
      <c r="CV19" s="282"/>
      <c r="CW19" s="166"/>
      <c r="CX19" s="166"/>
      <c r="CY19" s="166"/>
    </row>
    <row r="20" spans="3:103" ht="9" hidden="1" customHeight="1" outlineLevel="1" x14ac:dyDescent="0.25">
      <c r="C20" s="152"/>
      <c r="D20" s="152"/>
      <c r="E20" s="152"/>
      <c r="F20" s="152"/>
      <c r="G20" s="152"/>
      <c r="H20" s="152"/>
      <c r="I20" s="152"/>
      <c r="J20" s="152"/>
      <c r="K20" s="157"/>
      <c r="L20" s="216"/>
      <c r="M20" s="217"/>
      <c r="N20" s="217"/>
      <c r="O20" s="217"/>
      <c r="P20" s="217"/>
      <c r="Q20" s="217"/>
      <c r="R20" s="217"/>
      <c r="S20" s="217"/>
      <c r="T20" s="217"/>
      <c r="U20" s="217"/>
      <c r="V20" s="217"/>
      <c r="W20" s="218"/>
      <c r="X20" s="5"/>
      <c r="Y20" s="5"/>
      <c r="Z20" s="231"/>
      <c r="AA20" s="232"/>
      <c r="AB20" s="232"/>
      <c r="AC20" s="232"/>
      <c r="AD20" s="232"/>
      <c r="AE20" s="232"/>
      <c r="AF20" s="232"/>
      <c r="AG20" s="232"/>
      <c r="AH20" s="232"/>
      <c r="AI20" s="232"/>
      <c r="AJ20" s="232"/>
      <c r="AK20" s="232"/>
      <c r="AL20" s="233"/>
      <c r="AM20" s="189"/>
      <c r="AN20" s="190"/>
      <c r="AO20" s="190"/>
      <c r="AP20" s="191"/>
      <c r="AQ20" s="195"/>
      <c r="AR20" s="196"/>
      <c r="AS20" s="196"/>
      <c r="AT20" s="197"/>
      <c r="AU20" s="201"/>
      <c r="AV20" s="202"/>
      <c r="AW20" s="202"/>
      <c r="AX20" s="202"/>
      <c r="AY20" s="205"/>
      <c r="AZ20" s="205"/>
      <c r="BA20" s="205"/>
      <c r="BB20" s="205"/>
      <c r="BC20" s="205"/>
      <c r="BD20" s="205"/>
      <c r="BE20" s="205"/>
      <c r="BF20" s="205"/>
      <c r="BG20" s="205"/>
      <c r="BH20" s="205"/>
      <c r="BI20" s="207"/>
      <c r="BO20" s="209"/>
      <c r="BQ20" s="164"/>
      <c r="BS20" s="168"/>
      <c r="BT20" s="168"/>
      <c r="BU20" s="168"/>
      <c r="BV20" s="168"/>
      <c r="BW20" s="168"/>
      <c r="BX20" s="168"/>
      <c r="BY20" s="168"/>
      <c r="BZ20" s="168"/>
      <c r="CA20" s="168"/>
      <c r="CB20" s="168"/>
      <c r="CC20" s="168"/>
      <c r="CD20" s="168"/>
      <c r="CE20" s="168"/>
      <c r="CG20" s="278"/>
      <c r="CI20" s="166"/>
      <c r="CJ20" s="166"/>
      <c r="CK20" s="166"/>
      <c r="CL20" s="282"/>
      <c r="CM20" s="166"/>
      <c r="CN20" s="166"/>
      <c r="CO20" s="166"/>
      <c r="CP20" s="282"/>
      <c r="CQ20" s="166"/>
      <c r="CR20" s="166"/>
      <c r="CS20" s="166"/>
      <c r="CT20" s="282"/>
      <c r="CU20" s="282"/>
      <c r="CV20" s="282"/>
      <c r="CW20" s="166"/>
      <c r="CX20" s="166"/>
      <c r="CY20" s="166"/>
    </row>
    <row r="21" spans="3:103" ht="4.5" hidden="1" customHeight="1" outlineLevel="1" x14ac:dyDescent="0.25">
      <c r="C21" s="6"/>
      <c r="D21" s="6"/>
      <c r="E21" s="6"/>
      <c r="F21" s="6"/>
      <c r="G21" s="6"/>
      <c r="H21" s="6"/>
      <c r="I21" s="6"/>
      <c r="J21" s="6"/>
      <c r="K21" s="6"/>
      <c r="L21" s="5"/>
      <c r="M21" s="5"/>
      <c r="N21" s="5"/>
      <c r="O21" s="5"/>
      <c r="P21" s="5"/>
      <c r="Q21" s="5"/>
      <c r="R21" s="5"/>
      <c r="S21" s="5"/>
      <c r="T21" s="5"/>
      <c r="U21" s="5"/>
      <c r="V21" s="5"/>
      <c r="W21" s="5"/>
      <c r="X21" s="5"/>
      <c r="Y21" s="5"/>
      <c r="Z21" s="234"/>
      <c r="AA21" s="235"/>
      <c r="AB21" s="235"/>
      <c r="AC21" s="235"/>
      <c r="AD21" s="235"/>
      <c r="AE21" s="235"/>
      <c r="AF21" s="235"/>
      <c r="AG21" s="235"/>
      <c r="AH21" s="235"/>
      <c r="AI21" s="235"/>
      <c r="AJ21" s="235"/>
      <c r="AK21" s="235"/>
      <c r="AL21" s="236"/>
      <c r="AM21" s="189"/>
      <c r="AN21" s="190"/>
      <c r="AO21" s="190"/>
      <c r="AP21" s="191"/>
      <c r="AQ21" s="195"/>
      <c r="AR21" s="196"/>
      <c r="AS21" s="196"/>
      <c r="AT21" s="197"/>
      <c r="AU21" s="201"/>
      <c r="AV21" s="202"/>
      <c r="AW21" s="202"/>
      <c r="AX21" s="202"/>
      <c r="AY21" s="205"/>
      <c r="AZ21" s="205"/>
      <c r="BA21" s="205"/>
      <c r="BB21" s="205"/>
      <c r="BC21" s="205"/>
      <c r="BD21" s="205"/>
      <c r="BE21" s="205"/>
      <c r="BF21" s="205"/>
      <c r="BG21" s="205"/>
      <c r="BH21" s="205"/>
      <c r="BI21" s="207"/>
      <c r="BO21" s="209"/>
      <c r="BQ21" s="164"/>
      <c r="BS21" s="168"/>
      <c r="BT21" s="168"/>
      <c r="BU21" s="168"/>
      <c r="BV21" s="168"/>
      <c r="BW21" s="168"/>
      <c r="BX21" s="168"/>
      <c r="BY21" s="168"/>
      <c r="BZ21" s="168"/>
      <c r="CA21" s="168"/>
      <c r="CB21" s="168"/>
      <c r="CC21" s="168"/>
      <c r="CD21" s="168"/>
      <c r="CE21" s="168"/>
      <c r="CG21" s="279"/>
      <c r="CI21" s="167"/>
      <c r="CJ21" s="167"/>
      <c r="CK21" s="167"/>
      <c r="CL21" s="283"/>
      <c r="CM21" s="167"/>
      <c r="CN21" s="167"/>
      <c r="CO21" s="167"/>
      <c r="CP21" s="283"/>
      <c r="CQ21" s="167"/>
      <c r="CR21" s="167"/>
      <c r="CS21" s="167"/>
      <c r="CT21" s="283"/>
      <c r="CU21" s="283"/>
      <c r="CV21" s="283"/>
      <c r="CW21" s="167"/>
      <c r="CX21" s="167"/>
      <c r="CY21" s="167"/>
    </row>
    <row r="22" spans="3:103" ht="9" hidden="1" customHeight="1" outlineLevel="1" x14ac:dyDescent="0.25">
      <c r="C22" s="152" t="s">
        <v>3</v>
      </c>
      <c r="D22" s="152"/>
      <c r="E22" s="152"/>
      <c r="F22" s="152"/>
      <c r="G22" s="152"/>
      <c r="H22" s="152"/>
      <c r="I22" s="152"/>
      <c r="J22" s="152"/>
      <c r="K22" s="157"/>
      <c r="L22" s="210"/>
      <c r="M22" s="211"/>
      <c r="N22" s="211"/>
      <c r="O22" s="211"/>
      <c r="P22" s="211"/>
      <c r="Q22" s="211"/>
      <c r="R22" s="211"/>
      <c r="S22" s="211"/>
      <c r="T22" s="211"/>
      <c r="U22" s="211"/>
      <c r="V22" s="211"/>
      <c r="W22" s="212"/>
      <c r="X22" s="5"/>
      <c r="Y22" s="5"/>
      <c r="Z22" s="219" t="s">
        <v>192</v>
      </c>
      <c r="AA22" s="220"/>
      <c r="AB22" s="220"/>
      <c r="AC22" s="220"/>
      <c r="AD22" s="220"/>
      <c r="AE22" s="220"/>
      <c r="AF22" s="220"/>
      <c r="AG22" s="220"/>
      <c r="AH22" s="220"/>
      <c r="AI22" s="220"/>
      <c r="AJ22" s="220"/>
      <c r="AK22" s="220"/>
      <c r="AL22" s="221"/>
      <c r="AM22" s="189">
        <f t="shared" ref="AM22" si="7">IF(SUM(BS22:BU25)=0,"",SUM(BS22:BU25))</f>
        <v>50</v>
      </c>
      <c r="AN22" s="190"/>
      <c r="AO22" s="190"/>
      <c r="AP22" s="191"/>
      <c r="AQ22" s="195"/>
      <c r="AR22" s="196"/>
      <c r="AS22" s="196"/>
      <c r="AT22" s="197"/>
      <c r="AU22" s="201" t="str">
        <f>IF(CL22&lt;&gt;"",CL22,"")</f>
        <v/>
      </c>
      <c r="AV22" s="202"/>
      <c r="AW22" s="202"/>
      <c r="AX22" s="202"/>
      <c r="AY22" s="205" t="str">
        <f>IF(CS22&lt;&gt;"",CS22,"")</f>
        <v/>
      </c>
      <c r="AZ22" s="205"/>
      <c r="BA22" s="205"/>
      <c r="BB22" s="205"/>
      <c r="BC22" s="205"/>
      <c r="BD22" s="205"/>
      <c r="BE22" s="205" t="str">
        <f>IF(CP22&lt;&gt;"",CP22,"")</f>
        <v/>
      </c>
      <c r="BF22" s="205"/>
      <c r="BG22" s="205"/>
      <c r="BH22" s="205"/>
      <c r="BI22" s="207"/>
      <c r="BO22" s="209">
        <v>2</v>
      </c>
      <c r="BQ22" s="164">
        <f>SUM(MAX(BN$12:BN25),BO22/10)</f>
        <v>0.2</v>
      </c>
      <c r="BS22" s="168"/>
      <c r="BT22" s="168"/>
      <c r="BU22" s="168">
        <v>50</v>
      </c>
      <c r="BV22" s="168"/>
      <c r="BW22" s="168"/>
      <c r="BX22" s="168"/>
      <c r="BY22" s="168"/>
      <c r="BZ22" s="168"/>
      <c r="CA22" s="168"/>
      <c r="CB22" s="168"/>
      <c r="CC22" s="168"/>
      <c r="CD22" s="168">
        <v>1</v>
      </c>
      <c r="CE22" s="168">
        <v>8</v>
      </c>
      <c r="CG22" s="277" t="str">
        <f>IF(AQ22="","",IF(ISERROR(VALUE(AQ22)),"",AQ22))</f>
        <v/>
      </c>
      <c r="CI22" s="165" t="str">
        <f>IF(AND(BS22&lt;&gt;"",$CG22&lt;&gt;""),PRODUCT(BS22,$CG22),"")</f>
        <v/>
      </c>
      <c r="CJ22" s="165" t="str">
        <f>IF(AND(BT22&lt;&gt;"",$CG22&lt;&gt;""),PRODUCT(BT22,$CG22),"")</f>
        <v/>
      </c>
      <c r="CK22" s="165" t="str">
        <f>IF(AND(BU22&lt;&gt;"",$CG22&lt;&gt;""),PRODUCT(BU22,$CG22),"")</f>
        <v/>
      </c>
      <c r="CL22" s="281" t="str">
        <f t="shared" ref="CL22" si="8">IF(SUM(CI22:CK25)=0,"",SUM(CI22:CK25))</f>
        <v/>
      </c>
      <c r="CM22" s="165" t="str">
        <f t="shared" ref="CM22" si="9">IF(AND(BV22&lt;&gt;"",$CG22&lt;&gt;""),PRODUCT(BV22,$CG22),"")</f>
        <v/>
      </c>
      <c r="CN22" s="165" t="str">
        <f t="shared" ref="CN22" si="10">IF(AND(BW22&lt;&gt;"",$CG22&lt;&gt;""),PRODUCT(BW22,$CG22),"")</f>
        <v/>
      </c>
      <c r="CO22" s="165" t="str">
        <f t="shared" ref="CO22" si="11">IF(AND(BX22&lt;&gt;"",$CG22&lt;&gt;""),PRODUCT(BX22,$CG22),"")</f>
        <v/>
      </c>
      <c r="CP22" s="281" t="str">
        <f t="shared" ref="CP22" si="12">IF(SUM(CM22:CO25)=0,"",SUM(CM22:CO25))</f>
        <v/>
      </c>
      <c r="CQ22" s="165" t="str">
        <f t="shared" ref="CQ22" si="13">IF(AND(BY22&lt;&gt;"",$CG22&lt;&gt;""),PRODUCT(BY22,$CG22),"")</f>
        <v/>
      </c>
      <c r="CR22" s="165" t="str">
        <f t="shared" ref="CR22" si="14">IF(AND(BZ22&lt;&gt;"",$CG22&lt;&gt;""),PRODUCT(BZ22,$CG22),"")</f>
        <v/>
      </c>
      <c r="CS22" s="165" t="str">
        <f t="shared" ref="CS22" si="15">IF(AND(CA22&lt;&gt;"",$CG22&lt;&gt;""),PRODUCT(CA22,$CG22),"")</f>
        <v/>
      </c>
      <c r="CT22" s="281" t="str">
        <f t="shared" ref="CT22" si="16">IF(AND(CB22&lt;&gt;"",CQ22&lt;&gt;""),PRODUCT(CB22,CQ22),"")</f>
        <v/>
      </c>
      <c r="CU22" s="281" t="str">
        <f t="shared" ref="CU22" si="17">IF(AND(CC22&lt;&gt;"",CR22&lt;&gt;""),PRODUCT(CC22,CR22),"")</f>
        <v/>
      </c>
      <c r="CV22" s="281" t="str">
        <f t="shared" ref="CV22" si="18">IF(AND(CD22&lt;&gt;"",CS22&lt;&gt;""),PRODUCT(CD22,CS22),"")</f>
        <v/>
      </c>
      <c r="CW22" s="165" t="str">
        <f t="shared" ref="CW22" si="19">IF(AND($CE22&lt;&gt;"",CQ22&lt;&gt;""),PRODUCT($CE22,CQ22),"")</f>
        <v/>
      </c>
      <c r="CX22" s="165" t="str">
        <f t="shared" ref="CX22" si="20">IF(AND($CE22&lt;&gt;"",CR22&lt;&gt;""),PRODUCT($CE22,CR22),"")</f>
        <v/>
      </c>
      <c r="CY22" s="165" t="str">
        <f t="shared" ref="CY22" si="21">IF(AND($CE22&lt;&gt;"",CS22&lt;&gt;""),PRODUCT($CE22,CS22),"")</f>
        <v/>
      </c>
    </row>
    <row r="23" spans="3:103" ht="4.5" hidden="1" customHeight="1" outlineLevel="1" x14ac:dyDescent="0.25">
      <c r="C23" s="152"/>
      <c r="D23" s="152"/>
      <c r="E23" s="152"/>
      <c r="F23" s="152"/>
      <c r="G23" s="152"/>
      <c r="H23" s="152"/>
      <c r="I23" s="152"/>
      <c r="J23" s="152"/>
      <c r="K23" s="157"/>
      <c r="L23" s="213"/>
      <c r="M23" s="214"/>
      <c r="N23" s="214"/>
      <c r="O23" s="214"/>
      <c r="P23" s="214"/>
      <c r="Q23" s="214"/>
      <c r="R23" s="214"/>
      <c r="S23" s="214"/>
      <c r="T23" s="214"/>
      <c r="U23" s="214"/>
      <c r="V23" s="214"/>
      <c r="W23" s="215"/>
      <c r="X23" s="5"/>
      <c r="Y23" s="5"/>
      <c r="Z23" s="222"/>
      <c r="AA23" s="223"/>
      <c r="AB23" s="223"/>
      <c r="AC23" s="223"/>
      <c r="AD23" s="223"/>
      <c r="AE23" s="223"/>
      <c r="AF23" s="223"/>
      <c r="AG23" s="223"/>
      <c r="AH23" s="223"/>
      <c r="AI23" s="223"/>
      <c r="AJ23" s="223"/>
      <c r="AK23" s="223"/>
      <c r="AL23" s="224"/>
      <c r="AM23" s="189"/>
      <c r="AN23" s="190"/>
      <c r="AO23" s="190"/>
      <c r="AP23" s="191"/>
      <c r="AQ23" s="195"/>
      <c r="AR23" s="196"/>
      <c r="AS23" s="196"/>
      <c r="AT23" s="197"/>
      <c r="AU23" s="201"/>
      <c r="AV23" s="202"/>
      <c r="AW23" s="202"/>
      <c r="AX23" s="202"/>
      <c r="AY23" s="205"/>
      <c r="AZ23" s="205"/>
      <c r="BA23" s="205"/>
      <c r="BB23" s="205"/>
      <c r="BC23" s="205"/>
      <c r="BD23" s="205"/>
      <c r="BE23" s="205"/>
      <c r="BF23" s="205"/>
      <c r="BG23" s="205"/>
      <c r="BH23" s="205"/>
      <c r="BI23" s="207"/>
      <c r="BO23" s="209"/>
      <c r="BQ23" s="164"/>
      <c r="BS23" s="168"/>
      <c r="BT23" s="168"/>
      <c r="BU23" s="168"/>
      <c r="BV23" s="168"/>
      <c r="BW23" s="168"/>
      <c r="BX23" s="168"/>
      <c r="BY23" s="168"/>
      <c r="BZ23" s="168"/>
      <c r="CA23" s="168"/>
      <c r="CB23" s="168"/>
      <c r="CC23" s="168"/>
      <c r="CD23" s="168"/>
      <c r="CE23" s="168"/>
      <c r="CG23" s="278"/>
      <c r="CI23" s="166"/>
      <c r="CJ23" s="166"/>
      <c r="CK23" s="166"/>
      <c r="CL23" s="282"/>
      <c r="CM23" s="166"/>
      <c r="CN23" s="166"/>
      <c r="CO23" s="166"/>
      <c r="CP23" s="282"/>
      <c r="CQ23" s="166"/>
      <c r="CR23" s="166"/>
      <c r="CS23" s="166"/>
      <c r="CT23" s="282"/>
      <c r="CU23" s="282"/>
      <c r="CV23" s="282"/>
      <c r="CW23" s="166"/>
      <c r="CX23" s="166"/>
      <c r="CY23" s="166"/>
    </row>
    <row r="24" spans="3:103" ht="9" hidden="1" customHeight="1" outlineLevel="1" x14ac:dyDescent="0.25">
      <c r="C24" s="152"/>
      <c r="D24" s="152"/>
      <c r="E24" s="152"/>
      <c r="F24" s="152"/>
      <c r="G24" s="152"/>
      <c r="H24" s="152"/>
      <c r="I24" s="152"/>
      <c r="J24" s="152"/>
      <c r="K24" s="157"/>
      <c r="L24" s="216"/>
      <c r="M24" s="217"/>
      <c r="N24" s="217"/>
      <c r="O24" s="217"/>
      <c r="P24" s="217"/>
      <c r="Q24" s="217"/>
      <c r="R24" s="217"/>
      <c r="S24" s="217"/>
      <c r="T24" s="217"/>
      <c r="U24" s="217"/>
      <c r="V24" s="217"/>
      <c r="W24" s="218"/>
      <c r="X24" s="5"/>
      <c r="Y24" s="5"/>
      <c r="Z24" s="222"/>
      <c r="AA24" s="223"/>
      <c r="AB24" s="223"/>
      <c r="AC24" s="223"/>
      <c r="AD24" s="223"/>
      <c r="AE24" s="223"/>
      <c r="AF24" s="223"/>
      <c r="AG24" s="223"/>
      <c r="AH24" s="223"/>
      <c r="AI24" s="223"/>
      <c r="AJ24" s="223"/>
      <c r="AK24" s="223"/>
      <c r="AL24" s="224"/>
      <c r="AM24" s="189"/>
      <c r="AN24" s="190"/>
      <c r="AO24" s="190"/>
      <c r="AP24" s="191"/>
      <c r="AQ24" s="195"/>
      <c r="AR24" s="196"/>
      <c r="AS24" s="196"/>
      <c r="AT24" s="197"/>
      <c r="AU24" s="201"/>
      <c r="AV24" s="202"/>
      <c r="AW24" s="202"/>
      <c r="AX24" s="202"/>
      <c r="AY24" s="205"/>
      <c r="AZ24" s="205"/>
      <c r="BA24" s="205"/>
      <c r="BB24" s="205"/>
      <c r="BC24" s="205"/>
      <c r="BD24" s="205"/>
      <c r="BE24" s="205"/>
      <c r="BF24" s="205"/>
      <c r="BG24" s="205"/>
      <c r="BH24" s="205"/>
      <c r="BI24" s="207"/>
      <c r="BO24" s="209"/>
      <c r="BQ24" s="164"/>
      <c r="BS24" s="168"/>
      <c r="BT24" s="168"/>
      <c r="BU24" s="168"/>
      <c r="BV24" s="168"/>
      <c r="BW24" s="168"/>
      <c r="BX24" s="168"/>
      <c r="BY24" s="168"/>
      <c r="BZ24" s="168"/>
      <c r="CA24" s="168"/>
      <c r="CB24" s="168"/>
      <c r="CC24" s="168"/>
      <c r="CD24" s="168"/>
      <c r="CE24" s="168"/>
      <c r="CG24" s="278"/>
      <c r="CI24" s="166"/>
      <c r="CJ24" s="166"/>
      <c r="CK24" s="166"/>
      <c r="CL24" s="282"/>
      <c r="CM24" s="166"/>
      <c r="CN24" s="166"/>
      <c r="CO24" s="166"/>
      <c r="CP24" s="282"/>
      <c r="CQ24" s="166"/>
      <c r="CR24" s="166"/>
      <c r="CS24" s="166"/>
      <c r="CT24" s="282"/>
      <c r="CU24" s="282"/>
      <c r="CV24" s="282"/>
      <c r="CW24" s="166"/>
      <c r="CX24" s="166"/>
      <c r="CY24" s="166"/>
    </row>
    <row r="25" spans="3:103" ht="4.5" hidden="1" customHeight="1" outlineLevel="1" x14ac:dyDescent="0.25">
      <c r="C25" s="6"/>
      <c r="D25" s="6"/>
      <c r="E25" s="6"/>
      <c r="F25" s="6"/>
      <c r="G25" s="6"/>
      <c r="H25" s="6"/>
      <c r="I25" s="6"/>
      <c r="J25" s="6"/>
      <c r="K25" s="6"/>
      <c r="L25" s="5"/>
      <c r="M25" s="5"/>
      <c r="N25" s="5"/>
      <c r="O25" s="5"/>
      <c r="P25" s="5"/>
      <c r="Q25" s="5"/>
      <c r="R25" s="5"/>
      <c r="S25" s="5"/>
      <c r="T25" s="5"/>
      <c r="U25" s="5"/>
      <c r="V25" s="5"/>
      <c r="W25" s="5"/>
      <c r="X25" s="5"/>
      <c r="Y25" s="5"/>
      <c r="Z25" s="222"/>
      <c r="AA25" s="223"/>
      <c r="AB25" s="223"/>
      <c r="AC25" s="223"/>
      <c r="AD25" s="223"/>
      <c r="AE25" s="223"/>
      <c r="AF25" s="223"/>
      <c r="AG25" s="223"/>
      <c r="AH25" s="223"/>
      <c r="AI25" s="223"/>
      <c r="AJ25" s="223"/>
      <c r="AK25" s="223"/>
      <c r="AL25" s="224"/>
      <c r="AM25" s="189"/>
      <c r="AN25" s="190"/>
      <c r="AO25" s="190"/>
      <c r="AP25" s="191"/>
      <c r="AQ25" s="195"/>
      <c r="AR25" s="196"/>
      <c r="AS25" s="196"/>
      <c r="AT25" s="197"/>
      <c r="AU25" s="201"/>
      <c r="AV25" s="202"/>
      <c r="AW25" s="202"/>
      <c r="AX25" s="202"/>
      <c r="AY25" s="205"/>
      <c r="AZ25" s="205"/>
      <c r="BA25" s="205"/>
      <c r="BB25" s="205"/>
      <c r="BC25" s="205"/>
      <c r="BD25" s="205"/>
      <c r="BE25" s="205"/>
      <c r="BF25" s="205"/>
      <c r="BG25" s="205"/>
      <c r="BH25" s="205"/>
      <c r="BI25" s="207"/>
      <c r="BO25" s="209"/>
      <c r="BQ25" s="164"/>
      <c r="BS25" s="168"/>
      <c r="BT25" s="168"/>
      <c r="BU25" s="168"/>
      <c r="BV25" s="168"/>
      <c r="BW25" s="168"/>
      <c r="BX25" s="168"/>
      <c r="BY25" s="168"/>
      <c r="BZ25" s="168"/>
      <c r="CA25" s="168"/>
      <c r="CB25" s="168"/>
      <c r="CC25" s="168"/>
      <c r="CD25" s="168"/>
      <c r="CE25" s="168"/>
      <c r="CG25" s="279"/>
      <c r="CI25" s="167"/>
      <c r="CJ25" s="167"/>
      <c r="CK25" s="167"/>
      <c r="CL25" s="283"/>
      <c r="CM25" s="167"/>
      <c r="CN25" s="167"/>
      <c r="CO25" s="167"/>
      <c r="CP25" s="283"/>
      <c r="CQ25" s="167"/>
      <c r="CR25" s="167"/>
      <c r="CS25" s="167"/>
      <c r="CT25" s="283"/>
      <c r="CU25" s="283"/>
      <c r="CV25" s="283"/>
      <c r="CW25" s="167"/>
      <c r="CX25" s="167"/>
      <c r="CY25" s="167"/>
    </row>
    <row r="26" spans="3:103" ht="9" hidden="1" customHeight="1" outlineLevel="1" x14ac:dyDescent="0.25">
      <c r="C26" s="247" t="s">
        <v>13</v>
      </c>
      <c r="D26" s="152"/>
      <c r="E26" s="152"/>
      <c r="F26" s="152"/>
      <c r="G26" s="152"/>
      <c r="H26" s="152"/>
      <c r="I26" s="152"/>
      <c r="J26" s="152"/>
      <c r="K26" s="157"/>
      <c r="L26" s="210"/>
      <c r="M26" s="211"/>
      <c r="N26" s="211"/>
      <c r="O26" s="211"/>
      <c r="P26" s="211"/>
      <c r="Q26" s="211"/>
      <c r="R26" s="211"/>
      <c r="S26" s="211"/>
      <c r="T26" s="211"/>
      <c r="U26" s="211"/>
      <c r="V26" s="211"/>
      <c r="W26" s="212"/>
      <c r="X26" s="5"/>
      <c r="Y26" s="5"/>
      <c r="Z26" s="219" t="s">
        <v>26</v>
      </c>
      <c r="AA26" s="220"/>
      <c r="AB26" s="220"/>
      <c r="AC26" s="220"/>
      <c r="AD26" s="220"/>
      <c r="AE26" s="220"/>
      <c r="AF26" s="220"/>
      <c r="AG26" s="220"/>
      <c r="AH26" s="220"/>
      <c r="AI26" s="220"/>
      <c r="AJ26" s="220"/>
      <c r="AK26" s="220"/>
      <c r="AL26" s="221"/>
      <c r="AM26" s="189">
        <f t="shared" ref="AM26" si="22">IF(SUM(BS26:BU29)=0,"",SUM(BS26:BU29))</f>
        <v>30</v>
      </c>
      <c r="AN26" s="190"/>
      <c r="AO26" s="190"/>
      <c r="AP26" s="191"/>
      <c r="AQ26" s="195"/>
      <c r="AR26" s="196"/>
      <c r="AS26" s="196"/>
      <c r="AT26" s="197"/>
      <c r="AU26" s="201" t="str">
        <f t="shared" ref="AU26" si="23">IF(CL26&lt;&gt;"",CL26,"")</f>
        <v/>
      </c>
      <c r="AV26" s="202"/>
      <c r="AW26" s="202"/>
      <c r="AX26" s="202"/>
      <c r="AY26" s="205" t="str">
        <f t="shared" ref="AY26" si="24">IF(CS26&lt;&gt;"",CS26,"")</f>
        <v/>
      </c>
      <c r="AZ26" s="205"/>
      <c r="BA26" s="205"/>
      <c r="BB26" s="205"/>
      <c r="BC26" s="205"/>
      <c r="BD26" s="205"/>
      <c r="BE26" s="205" t="str">
        <f t="shared" ref="BE26" si="25">IF(CP26&lt;&gt;"",CP26,"")</f>
        <v/>
      </c>
      <c r="BF26" s="205"/>
      <c r="BG26" s="205"/>
      <c r="BH26" s="205"/>
      <c r="BI26" s="207"/>
      <c r="BO26" s="209">
        <v>3</v>
      </c>
      <c r="BQ26" s="164">
        <f>SUM(MAX(BN$12:BN29),BO26/10)</f>
        <v>0.3</v>
      </c>
      <c r="BS26" s="168"/>
      <c r="BT26" s="168"/>
      <c r="BU26" s="168">
        <v>30</v>
      </c>
      <c r="BV26" s="168"/>
      <c r="BW26" s="168"/>
      <c r="BX26" s="168">
        <v>12.147877000000001</v>
      </c>
      <c r="BY26" s="168"/>
      <c r="BZ26" s="168"/>
      <c r="CA26" s="168">
        <v>5598.1</v>
      </c>
      <c r="CB26" s="168"/>
      <c r="CC26" s="168"/>
      <c r="CD26" s="168">
        <v>1</v>
      </c>
      <c r="CE26" s="168">
        <v>8</v>
      </c>
      <c r="CG26" s="277" t="str">
        <f>IF(AQ26="","",IF(ISERROR(VALUE(AQ26)),"",AQ26))</f>
        <v/>
      </c>
      <c r="CI26" s="165" t="str">
        <f>IF(AND(BS26&lt;&gt;"",$CG26&lt;&gt;""),PRODUCT(BS26,$CG26),"")</f>
        <v/>
      </c>
      <c r="CJ26" s="165" t="str">
        <f>IF(AND(BT26&lt;&gt;"",$CG26&lt;&gt;""),PRODUCT(BT26,$CG26),"")</f>
        <v/>
      </c>
      <c r="CK26" s="165" t="str">
        <f>IF(AND(BU26&lt;&gt;"",$CG26&lt;&gt;""),PRODUCT(BU26,$CG26),"")</f>
        <v/>
      </c>
      <c r="CL26" s="281" t="str">
        <f t="shared" ref="CL26" si="26">IF(SUM(CI26:CK29)=0,"",SUM(CI26:CK29))</f>
        <v/>
      </c>
      <c r="CM26" s="165" t="str">
        <f t="shared" ref="CM26" si="27">IF(AND(BV26&lt;&gt;"",$CG26&lt;&gt;""),PRODUCT(BV26,$CG26),"")</f>
        <v/>
      </c>
      <c r="CN26" s="165" t="str">
        <f t="shared" ref="CN26" si="28">IF(AND(BW26&lt;&gt;"",$CG26&lt;&gt;""),PRODUCT(BW26,$CG26),"")</f>
        <v/>
      </c>
      <c r="CO26" s="165" t="str">
        <f t="shared" ref="CO26" si="29">IF(AND(BX26&lt;&gt;"",$CG26&lt;&gt;""),PRODUCT(BX26,$CG26),"")</f>
        <v/>
      </c>
      <c r="CP26" s="281" t="str">
        <f t="shared" ref="CP26" si="30">IF(SUM(CM26:CO29)=0,"",SUM(CM26:CO29))</f>
        <v/>
      </c>
      <c r="CQ26" s="165" t="str">
        <f t="shared" ref="CQ26" si="31">IF(AND(BY26&lt;&gt;"",$CG26&lt;&gt;""),PRODUCT(BY26,$CG26),"")</f>
        <v/>
      </c>
      <c r="CR26" s="165" t="str">
        <f t="shared" ref="CR26" si="32">IF(AND(BZ26&lt;&gt;"",$CG26&lt;&gt;""),PRODUCT(BZ26,$CG26),"")</f>
        <v/>
      </c>
      <c r="CS26" s="165" t="str">
        <f t="shared" ref="CS26" si="33">IF(AND(CA26&lt;&gt;"",$CG26&lt;&gt;""),PRODUCT(CA26,$CG26),"")</f>
        <v/>
      </c>
      <c r="CT26" s="281" t="str">
        <f t="shared" ref="CT26" si="34">IF(AND(CB26&lt;&gt;"",CQ26&lt;&gt;""),PRODUCT(CB26,CQ26),"")</f>
        <v/>
      </c>
      <c r="CU26" s="281" t="str">
        <f t="shared" ref="CU26" si="35">IF(AND(CC26&lt;&gt;"",CR26&lt;&gt;""),PRODUCT(CC26,CR26),"")</f>
        <v/>
      </c>
      <c r="CV26" s="281" t="str">
        <f t="shared" ref="CV26" si="36">IF(AND(CD26&lt;&gt;"",CS26&lt;&gt;""),PRODUCT(CD26,CS26),"")</f>
        <v/>
      </c>
      <c r="CW26" s="165" t="str">
        <f t="shared" ref="CW26" si="37">IF(AND($CE26&lt;&gt;"",CQ26&lt;&gt;""),PRODUCT($CE26,CQ26),"")</f>
        <v/>
      </c>
      <c r="CX26" s="165" t="str">
        <f t="shared" ref="CX26" si="38">IF(AND($CE26&lt;&gt;"",CR26&lt;&gt;""),PRODUCT($CE26,CR26),"")</f>
        <v/>
      </c>
      <c r="CY26" s="165" t="str">
        <f t="shared" ref="CY26" si="39">IF(AND($CE26&lt;&gt;"",CS26&lt;&gt;""),PRODUCT($CE26,CS26),"")</f>
        <v/>
      </c>
    </row>
    <row r="27" spans="3:103" ht="4.5" hidden="1" customHeight="1" outlineLevel="1" x14ac:dyDescent="0.25">
      <c r="C27" s="152"/>
      <c r="D27" s="152"/>
      <c r="E27" s="152"/>
      <c r="F27" s="152"/>
      <c r="G27" s="152"/>
      <c r="H27" s="152"/>
      <c r="I27" s="152"/>
      <c r="J27" s="152"/>
      <c r="K27" s="157"/>
      <c r="L27" s="213"/>
      <c r="M27" s="214"/>
      <c r="N27" s="214"/>
      <c r="O27" s="214"/>
      <c r="P27" s="214"/>
      <c r="Q27" s="214"/>
      <c r="R27" s="214"/>
      <c r="S27" s="214"/>
      <c r="T27" s="214"/>
      <c r="U27" s="214"/>
      <c r="V27" s="214"/>
      <c r="W27" s="215"/>
      <c r="X27" s="5"/>
      <c r="Y27" s="5"/>
      <c r="Z27" s="222"/>
      <c r="AA27" s="223"/>
      <c r="AB27" s="223"/>
      <c r="AC27" s="223"/>
      <c r="AD27" s="223"/>
      <c r="AE27" s="223"/>
      <c r="AF27" s="223"/>
      <c r="AG27" s="223"/>
      <c r="AH27" s="223"/>
      <c r="AI27" s="223"/>
      <c r="AJ27" s="223"/>
      <c r="AK27" s="223"/>
      <c r="AL27" s="224"/>
      <c r="AM27" s="189"/>
      <c r="AN27" s="190"/>
      <c r="AO27" s="190"/>
      <c r="AP27" s="191"/>
      <c r="AQ27" s="195"/>
      <c r="AR27" s="196"/>
      <c r="AS27" s="196"/>
      <c r="AT27" s="197"/>
      <c r="AU27" s="201"/>
      <c r="AV27" s="202"/>
      <c r="AW27" s="202"/>
      <c r="AX27" s="202"/>
      <c r="AY27" s="205"/>
      <c r="AZ27" s="205"/>
      <c r="BA27" s="205"/>
      <c r="BB27" s="205"/>
      <c r="BC27" s="205"/>
      <c r="BD27" s="205"/>
      <c r="BE27" s="205"/>
      <c r="BF27" s="205"/>
      <c r="BG27" s="205"/>
      <c r="BH27" s="205"/>
      <c r="BI27" s="207"/>
      <c r="BO27" s="209"/>
      <c r="BQ27" s="164"/>
      <c r="BS27" s="168"/>
      <c r="BT27" s="168"/>
      <c r="BU27" s="168"/>
      <c r="BV27" s="168"/>
      <c r="BW27" s="168"/>
      <c r="BX27" s="168"/>
      <c r="BY27" s="168"/>
      <c r="BZ27" s="168"/>
      <c r="CA27" s="168"/>
      <c r="CB27" s="168"/>
      <c r="CC27" s="168"/>
      <c r="CD27" s="168"/>
      <c r="CE27" s="168"/>
      <c r="CG27" s="278"/>
      <c r="CI27" s="166"/>
      <c r="CJ27" s="166"/>
      <c r="CK27" s="166"/>
      <c r="CL27" s="282"/>
      <c r="CM27" s="166"/>
      <c r="CN27" s="166"/>
      <c r="CO27" s="166"/>
      <c r="CP27" s="282"/>
      <c r="CQ27" s="166"/>
      <c r="CR27" s="166"/>
      <c r="CS27" s="166"/>
      <c r="CT27" s="282"/>
      <c r="CU27" s="282"/>
      <c r="CV27" s="282"/>
      <c r="CW27" s="166"/>
      <c r="CX27" s="166"/>
      <c r="CY27" s="166"/>
    </row>
    <row r="28" spans="3:103" ht="9" hidden="1" customHeight="1" outlineLevel="1" x14ac:dyDescent="0.25">
      <c r="C28" s="152"/>
      <c r="D28" s="152"/>
      <c r="E28" s="152"/>
      <c r="F28" s="152"/>
      <c r="G28" s="152"/>
      <c r="H28" s="152"/>
      <c r="I28" s="152"/>
      <c r="J28" s="152"/>
      <c r="K28" s="157"/>
      <c r="L28" s="216"/>
      <c r="M28" s="217"/>
      <c r="N28" s="217"/>
      <c r="O28" s="217"/>
      <c r="P28" s="217"/>
      <c r="Q28" s="217"/>
      <c r="R28" s="217"/>
      <c r="S28" s="217"/>
      <c r="T28" s="217"/>
      <c r="U28" s="217"/>
      <c r="V28" s="217"/>
      <c r="W28" s="218"/>
      <c r="X28" s="5"/>
      <c r="Y28" s="5"/>
      <c r="Z28" s="222"/>
      <c r="AA28" s="223"/>
      <c r="AB28" s="223"/>
      <c r="AC28" s="223"/>
      <c r="AD28" s="223"/>
      <c r="AE28" s="223"/>
      <c r="AF28" s="223"/>
      <c r="AG28" s="223"/>
      <c r="AH28" s="223"/>
      <c r="AI28" s="223"/>
      <c r="AJ28" s="223"/>
      <c r="AK28" s="223"/>
      <c r="AL28" s="224"/>
      <c r="AM28" s="189"/>
      <c r="AN28" s="190"/>
      <c r="AO28" s="190"/>
      <c r="AP28" s="191"/>
      <c r="AQ28" s="195"/>
      <c r="AR28" s="196"/>
      <c r="AS28" s="196"/>
      <c r="AT28" s="197"/>
      <c r="AU28" s="201"/>
      <c r="AV28" s="202"/>
      <c r="AW28" s="202"/>
      <c r="AX28" s="202"/>
      <c r="AY28" s="205"/>
      <c r="AZ28" s="205"/>
      <c r="BA28" s="205"/>
      <c r="BB28" s="205"/>
      <c r="BC28" s="205"/>
      <c r="BD28" s="205"/>
      <c r="BE28" s="205"/>
      <c r="BF28" s="205"/>
      <c r="BG28" s="205"/>
      <c r="BH28" s="205"/>
      <c r="BI28" s="207"/>
      <c r="BO28" s="209"/>
      <c r="BQ28" s="164"/>
      <c r="BS28" s="168"/>
      <c r="BT28" s="168"/>
      <c r="BU28" s="168"/>
      <c r="BV28" s="168"/>
      <c r="BW28" s="168"/>
      <c r="BX28" s="168"/>
      <c r="BY28" s="168"/>
      <c r="BZ28" s="168"/>
      <c r="CA28" s="168"/>
      <c r="CB28" s="168"/>
      <c r="CC28" s="168"/>
      <c r="CD28" s="168"/>
      <c r="CE28" s="168"/>
      <c r="CG28" s="278"/>
      <c r="CI28" s="166"/>
      <c r="CJ28" s="166"/>
      <c r="CK28" s="166"/>
      <c r="CL28" s="282"/>
      <c r="CM28" s="166"/>
      <c r="CN28" s="166"/>
      <c r="CO28" s="166"/>
      <c r="CP28" s="282"/>
      <c r="CQ28" s="166"/>
      <c r="CR28" s="166"/>
      <c r="CS28" s="166"/>
      <c r="CT28" s="282"/>
      <c r="CU28" s="282"/>
      <c r="CV28" s="282"/>
      <c r="CW28" s="166"/>
      <c r="CX28" s="166"/>
      <c r="CY28" s="166"/>
    </row>
    <row r="29" spans="3:103" ht="4.5" hidden="1" customHeight="1" outlineLevel="1" x14ac:dyDescent="0.25">
      <c r="C29" s="6"/>
      <c r="D29" s="6"/>
      <c r="E29" s="6"/>
      <c r="F29" s="6"/>
      <c r="G29" s="6"/>
      <c r="H29" s="6"/>
      <c r="I29" s="6"/>
      <c r="J29" s="6"/>
      <c r="K29" s="6"/>
      <c r="L29" s="5"/>
      <c r="M29" s="5"/>
      <c r="N29" s="5"/>
      <c r="O29" s="5"/>
      <c r="P29" s="5"/>
      <c r="Q29" s="5"/>
      <c r="R29" s="5"/>
      <c r="S29" s="5"/>
      <c r="T29" s="5"/>
      <c r="U29" s="5"/>
      <c r="V29" s="5"/>
      <c r="W29" s="5"/>
      <c r="X29" s="5"/>
      <c r="Y29" s="5"/>
      <c r="Z29" s="222"/>
      <c r="AA29" s="223"/>
      <c r="AB29" s="223"/>
      <c r="AC29" s="223"/>
      <c r="AD29" s="223"/>
      <c r="AE29" s="223"/>
      <c r="AF29" s="223"/>
      <c r="AG29" s="223"/>
      <c r="AH29" s="223"/>
      <c r="AI29" s="223"/>
      <c r="AJ29" s="223"/>
      <c r="AK29" s="223"/>
      <c r="AL29" s="224"/>
      <c r="AM29" s="189"/>
      <c r="AN29" s="190"/>
      <c r="AO29" s="190"/>
      <c r="AP29" s="191"/>
      <c r="AQ29" s="195"/>
      <c r="AR29" s="196"/>
      <c r="AS29" s="196"/>
      <c r="AT29" s="197"/>
      <c r="AU29" s="201"/>
      <c r="AV29" s="202"/>
      <c r="AW29" s="202"/>
      <c r="AX29" s="202"/>
      <c r="AY29" s="205"/>
      <c r="AZ29" s="205"/>
      <c r="BA29" s="205"/>
      <c r="BB29" s="205"/>
      <c r="BC29" s="205"/>
      <c r="BD29" s="205"/>
      <c r="BE29" s="205"/>
      <c r="BF29" s="205"/>
      <c r="BG29" s="205"/>
      <c r="BH29" s="205"/>
      <c r="BI29" s="207"/>
      <c r="BO29" s="209"/>
      <c r="BQ29" s="164"/>
      <c r="BS29" s="168"/>
      <c r="BT29" s="168"/>
      <c r="BU29" s="168"/>
      <c r="BV29" s="168"/>
      <c r="BW29" s="168"/>
      <c r="BX29" s="168"/>
      <c r="BY29" s="168"/>
      <c r="BZ29" s="168"/>
      <c r="CA29" s="168"/>
      <c r="CB29" s="168"/>
      <c r="CC29" s="168"/>
      <c r="CD29" s="168"/>
      <c r="CE29" s="168"/>
      <c r="CG29" s="279"/>
      <c r="CI29" s="167"/>
      <c r="CJ29" s="167"/>
      <c r="CK29" s="167"/>
      <c r="CL29" s="283"/>
      <c r="CM29" s="167"/>
      <c r="CN29" s="167"/>
      <c r="CO29" s="167"/>
      <c r="CP29" s="283"/>
      <c r="CQ29" s="167"/>
      <c r="CR29" s="167"/>
      <c r="CS29" s="167"/>
      <c r="CT29" s="283"/>
      <c r="CU29" s="283"/>
      <c r="CV29" s="283"/>
      <c r="CW29" s="167"/>
      <c r="CX29" s="167"/>
      <c r="CY29" s="167"/>
    </row>
    <row r="30" spans="3:103" ht="9" hidden="1" customHeight="1" outlineLevel="1" x14ac:dyDescent="0.25">
      <c r="C30" s="152" t="s">
        <v>4</v>
      </c>
      <c r="D30" s="152"/>
      <c r="E30" s="152"/>
      <c r="F30" s="152"/>
      <c r="G30" s="152"/>
      <c r="H30" s="152"/>
      <c r="I30" s="152"/>
      <c r="J30" s="152"/>
      <c r="K30" s="157"/>
      <c r="L30" s="210"/>
      <c r="M30" s="211"/>
      <c r="N30" s="211"/>
      <c r="O30" s="211"/>
      <c r="P30" s="211"/>
      <c r="Q30" s="211"/>
      <c r="R30" s="211"/>
      <c r="S30" s="211"/>
      <c r="T30" s="211"/>
      <c r="U30" s="211"/>
      <c r="V30" s="211"/>
      <c r="W30" s="212"/>
      <c r="X30" s="5"/>
      <c r="Y30" s="5"/>
      <c r="Z30" s="183" t="s">
        <v>27</v>
      </c>
      <c r="AA30" s="223"/>
      <c r="AB30" s="223"/>
      <c r="AC30" s="223"/>
      <c r="AD30" s="223"/>
      <c r="AE30" s="223"/>
      <c r="AF30" s="223"/>
      <c r="AG30" s="223"/>
      <c r="AH30" s="223"/>
      <c r="AI30" s="223"/>
      <c r="AJ30" s="223"/>
      <c r="AK30" s="223"/>
      <c r="AL30" s="224"/>
      <c r="AM30" s="189">
        <f t="shared" ref="AM30" si="40">IF(SUM(BS30:BU33)=0,"",SUM(BS30:BU33))</f>
        <v>45</v>
      </c>
      <c r="AN30" s="190"/>
      <c r="AO30" s="190"/>
      <c r="AP30" s="191"/>
      <c r="AQ30" s="195"/>
      <c r="AR30" s="196"/>
      <c r="AS30" s="196"/>
      <c r="AT30" s="197"/>
      <c r="AU30" s="201" t="str">
        <f t="shared" ref="AU30" si="41">IF(CL30&lt;&gt;"",CL30,"")</f>
        <v/>
      </c>
      <c r="AV30" s="202"/>
      <c r="AW30" s="202"/>
      <c r="AX30" s="202"/>
      <c r="AY30" s="205" t="str">
        <f t="shared" ref="AY30" si="42">IF(CS30&lt;&gt;"",CS30,"")</f>
        <v/>
      </c>
      <c r="AZ30" s="205"/>
      <c r="BA30" s="205"/>
      <c r="BB30" s="205"/>
      <c r="BC30" s="205"/>
      <c r="BD30" s="205"/>
      <c r="BE30" s="205" t="str">
        <f t="shared" ref="BE30" si="43">IF(CP30&lt;&gt;"",CP30,"")</f>
        <v/>
      </c>
      <c r="BF30" s="205"/>
      <c r="BG30" s="205"/>
      <c r="BH30" s="205"/>
      <c r="BI30" s="207"/>
      <c r="BO30" s="209">
        <v>4</v>
      </c>
      <c r="BQ30" s="164">
        <f>SUM(MAX(BN$12:BN33),BO30/10)</f>
        <v>0.4</v>
      </c>
      <c r="BS30" s="168"/>
      <c r="BT30" s="225"/>
      <c r="BU30" s="225">
        <v>45</v>
      </c>
      <c r="BV30" s="225"/>
      <c r="BW30" s="225"/>
      <c r="BX30" s="225">
        <v>36.443630999999996</v>
      </c>
      <c r="BY30" s="225"/>
      <c r="BZ30" s="225"/>
      <c r="CA30" s="225">
        <v>16794.3</v>
      </c>
      <c r="CB30" s="225"/>
      <c r="CC30" s="225"/>
      <c r="CD30" s="225">
        <v>1</v>
      </c>
      <c r="CE30" s="225">
        <v>8</v>
      </c>
      <c r="CG30" s="277" t="str">
        <f>IF(AQ30="","",IF(ISERROR(VALUE(AQ30)),"",AQ30))</f>
        <v/>
      </c>
      <c r="CI30" s="165" t="str">
        <f>IF(AND(BS30&lt;&gt;"",$CG30&lt;&gt;""),PRODUCT(BS30,$CG30),"")</f>
        <v/>
      </c>
      <c r="CJ30" s="165" t="str">
        <f>IF(AND(BT30&lt;&gt;"",$CG30&lt;&gt;""),PRODUCT(BT30,$CG30),"")</f>
        <v/>
      </c>
      <c r="CK30" s="165" t="str">
        <f>IF(AND(BU30&lt;&gt;"",$CG30&lt;&gt;""),PRODUCT(BU30,$CG30),"")</f>
        <v/>
      </c>
      <c r="CL30" s="281" t="str">
        <f t="shared" ref="CL30" si="44">IF(SUM(CI30:CK33)=0,"",SUM(CI30:CK33))</f>
        <v/>
      </c>
      <c r="CM30" s="165" t="str">
        <f t="shared" ref="CM30" si="45">IF(AND(BV30&lt;&gt;"",$CG30&lt;&gt;""),PRODUCT(BV30,$CG30),"")</f>
        <v/>
      </c>
      <c r="CN30" s="165" t="str">
        <f t="shared" ref="CN30" si="46">IF(AND(BW30&lt;&gt;"",$CG30&lt;&gt;""),PRODUCT(BW30,$CG30),"")</f>
        <v/>
      </c>
      <c r="CO30" s="165" t="str">
        <f t="shared" ref="CO30" si="47">IF(AND(BX30&lt;&gt;"",$CG30&lt;&gt;""),PRODUCT(BX30,$CG30),"")</f>
        <v/>
      </c>
      <c r="CP30" s="281" t="str">
        <f t="shared" ref="CP30" si="48">IF(SUM(CM30:CO33)=0,"",SUM(CM30:CO33))</f>
        <v/>
      </c>
      <c r="CQ30" s="165" t="str">
        <f t="shared" ref="CQ30" si="49">IF(AND(BY30&lt;&gt;"",$CG30&lt;&gt;""),PRODUCT(BY30,$CG30),"")</f>
        <v/>
      </c>
      <c r="CR30" s="165" t="str">
        <f t="shared" ref="CR30" si="50">IF(AND(BZ30&lt;&gt;"",$CG30&lt;&gt;""),PRODUCT(BZ30,$CG30),"")</f>
        <v/>
      </c>
      <c r="CS30" s="165" t="str">
        <f t="shared" ref="CS30" si="51">IF(AND(CA30&lt;&gt;"",$CG30&lt;&gt;""),PRODUCT(CA30,$CG30),"")</f>
        <v/>
      </c>
      <c r="CT30" s="281" t="str">
        <f t="shared" ref="CT30" si="52">IF(AND(CB30&lt;&gt;"",CQ30&lt;&gt;""),PRODUCT(CB30,CQ30),"")</f>
        <v/>
      </c>
      <c r="CU30" s="281" t="str">
        <f t="shared" ref="CU30" si="53">IF(AND(CC30&lt;&gt;"",CR30&lt;&gt;""),PRODUCT(CC30,CR30),"")</f>
        <v/>
      </c>
      <c r="CV30" s="281" t="str">
        <f t="shared" ref="CV30" si="54">IF(AND(CD30&lt;&gt;"",CS30&lt;&gt;""),PRODUCT(CD30,CS30),"")</f>
        <v/>
      </c>
      <c r="CW30" s="165" t="str">
        <f t="shared" ref="CW30" si="55">IF(AND($CE30&lt;&gt;"",CQ30&lt;&gt;""),PRODUCT($CE30,CQ30),"")</f>
        <v/>
      </c>
      <c r="CX30" s="165" t="str">
        <f t="shared" ref="CX30" si="56">IF(AND($CE30&lt;&gt;"",CR30&lt;&gt;""),PRODUCT($CE30,CR30),"")</f>
        <v/>
      </c>
      <c r="CY30" s="165" t="str">
        <f t="shared" ref="CY30" si="57">IF(AND($CE30&lt;&gt;"",CS30&lt;&gt;""),PRODUCT($CE30,CS30),"")</f>
        <v/>
      </c>
    </row>
    <row r="31" spans="3:103" ht="4.5" hidden="1" customHeight="1" outlineLevel="1" x14ac:dyDescent="0.25">
      <c r="C31" s="152"/>
      <c r="D31" s="152"/>
      <c r="E31" s="152"/>
      <c r="F31" s="152"/>
      <c r="G31" s="152"/>
      <c r="H31" s="152"/>
      <c r="I31" s="152"/>
      <c r="J31" s="152"/>
      <c r="K31" s="157"/>
      <c r="L31" s="213"/>
      <c r="M31" s="214"/>
      <c r="N31" s="214"/>
      <c r="O31" s="214"/>
      <c r="P31" s="214"/>
      <c r="Q31" s="214"/>
      <c r="R31" s="214"/>
      <c r="S31" s="214"/>
      <c r="T31" s="214"/>
      <c r="U31" s="214"/>
      <c r="V31" s="214"/>
      <c r="W31" s="215"/>
      <c r="X31" s="5"/>
      <c r="Y31" s="5"/>
      <c r="Z31" s="222"/>
      <c r="AA31" s="223"/>
      <c r="AB31" s="223"/>
      <c r="AC31" s="223"/>
      <c r="AD31" s="223"/>
      <c r="AE31" s="223"/>
      <c r="AF31" s="223"/>
      <c r="AG31" s="223"/>
      <c r="AH31" s="223"/>
      <c r="AI31" s="223"/>
      <c r="AJ31" s="223"/>
      <c r="AK31" s="223"/>
      <c r="AL31" s="224"/>
      <c r="AM31" s="189"/>
      <c r="AN31" s="190"/>
      <c r="AO31" s="190"/>
      <c r="AP31" s="191"/>
      <c r="AQ31" s="195"/>
      <c r="AR31" s="196"/>
      <c r="AS31" s="196"/>
      <c r="AT31" s="197"/>
      <c r="AU31" s="201"/>
      <c r="AV31" s="202"/>
      <c r="AW31" s="202"/>
      <c r="AX31" s="202"/>
      <c r="AY31" s="205"/>
      <c r="AZ31" s="205"/>
      <c r="BA31" s="205"/>
      <c r="BB31" s="205"/>
      <c r="BC31" s="205"/>
      <c r="BD31" s="205"/>
      <c r="BE31" s="205"/>
      <c r="BF31" s="205"/>
      <c r="BG31" s="205"/>
      <c r="BH31" s="205"/>
      <c r="BI31" s="207"/>
      <c r="BO31" s="209"/>
      <c r="BQ31" s="164"/>
      <c r="BS31" s="168"/>
      <c r="BT31" s="226"/>
      <c r="BU31" s="226"/>
      <c r="BV31" s="226"/>
      <c r="BW31" s="226"/>
      <c r="BX31" s="226"/>
      <c r="BY31" s="226"/>
      <c r="BZ31" s="226"/>
      <c r="CA31" s="226"/>
      <c r="CB31" s="226"/>
      <c r="CC31" s="226"/>
      <c r="CD31" s="226"/>
      <c r="CE31" s="226"/>
      <c r="CG31" s="278"/>
      <c r="CI31" s="166"/>
      <c r="CJ31" s="166"/>
      <c r="CK31" s="166"/>
      <c r="CL31" s="282"/>
      <c r="CM31" s="166"/>
      <c r="CN31" s="166"/>
      <c r="CO31" s="166"/>
      <c r="CP31" s="282"/>
      <c r="CQ31" s="166"/>
      <c r="CR31" s="166"/>
      <c r="CS31" s="166"/>
      <c r="CT31" s="282"/>
      <c r="CU31" s="282"/>
      <c r="CV31" s="282"/>
      <c r="CW31" s="166"/>
      <c r="CX31" s="166"/>
      <c r="CY31" s="166"/>
    </row>
    <row r="32" spans="3:103" ht="9" hidden="1" customHeight="1" outlineLevel="1" x14ac:dyDescent="0.25">
      <c r="C32" s="152"/>
      <c r="D32" s="152"/>
      <c r="E32" s="152"/>
      <c r="F32" s="152"/>
      <c r="G32" s="152"/>
      <c r="H32" s="152"/>
      <c r="I32" s="152"/>
      <c r="J32" s="152"/>
      <c r="K32" s="157"/>
      <c r="L32" s="216"/>
      <c r="M32" s="217"/>
      <c r="N32" s="217"/>
      <c r="O32" s="217"/>
      <c r="P32" s="217"/>
      <c r="Q32" s="217"/>
      <c r="R32" s="217"/>
      <c r="S32" s="217"/>
      <c r="T32" s="217"/>
      <c r="U32" s="217"/>
      <c r="V32" s="217"/>
      <c r="W32" s="218"/>
      <c r="X32" s="5"/>
      <c r="Y32" s="5"/>
      <c r="Z32" s="222"/>
      <c r="AA32" s="223"/>
      <c r="AB32" s="223"/>
      <c r="AC32" s="223"/>
      <c r="AD32" s="223"/>
      <c r="AE32" s="223"/>
      <c r="AF32" s="223"/>
      <c r="AG32" s="223"/>
      <c r="AH32" s="223"/>
      <c r="AI32" s="223"/>
      <c r="AJ32" s="223"/>
      <c r="AK32" s="223"/>
      <c r="AL32" s="224"/>
      <c r="AM32" s="189"/>
      <c r="AN32" s="190"/>
      <c r="AO32" s="190"/>
      <c r="AP32" s="191"/>
      <c r="AQ32" s="195"/>
      <c r="AR32" s="196"/>
      <c r="AS32" s="196"/>
      <c r="AT32" s="197"/>
      <c r="AU32" s="201"/>
      <c r="AV32" s="202"/>
      <c r="AW32" s="202"/>
      <c r="AX32" s="202"/>
      <c r="AY32" s="205"/>
      <c r="AZ32" s="205"/>
      <c r="BA32" s="205"/>
      <c r="BB32" s="205"/>
      <c r="BC32" s="205"/>
      <c r="BD32" s="205"/>
      <c r="BE32" s="205"/>
      <c r="BF32" s="205"/>
      <c r="BG32" s="205"/>
      <c r="BH32" s="205"/>
      <c r="BI32" s="207"/>
      <c r="BO32" s="209"/>
      <c r="BQ32" s="164"/>
      <c r="BS32" s="168"/>
      <c r="BT32" s="226"/>
      <c r="BU32" s="226"/>
      <c r="BV32" s="226"/>
      <c r="BW32" s="226"/>
      <c r="BX32" s="226"/>
      <c r="BY32" s="226"/>
      <c r="BZ32" s="226"/>
      <c r="CA32" s="226"/>
      <c r="CB32" s="226"/>
      <c r="CC32" s="226"/>
      <c r="CD32" s="226"/>
      <c r="CE32" s="226"/>
      <c r="CG32" s="278"/>
      <c r="CI32" s="166"/>
      <c r="CJ32" s="166"/>
      <c r="CK32" s="166"/>
      <c r="CL32" s="282"/>
      <c r="CM32" s="166"/>
      <c r="CN32" s="166"/>
      <c r="CO32" s="166"/>
      <c r="CP32" s="282"/>
      <c r="CQ32" s="166"/>
      <c r="CR32" s="166"/>
      <c r="CS32" s="166"/>
      <c r="CT32" s="282"/>
      <c r="CU32" s="282"/>
      <c r="CV32" s="282"/>
      <c r="CW32" s="166"/>
      <c r="CX32" s="166"/>
      <c r="CY32" s="166"/>
    </row>
    <row r="33" spans="3:103" ht="4.5" hidden="1" customHeight="1" outlineLevel="1" x14ac:dyDescent="0.25">
      <c r="C33" s="5"/>
      <c r="D33" s="5"/>
      <c r="E33" s="5"/>
      <c r="F33" s="5"/>
      <c r="G33" s="5"/>
      <c r="H33" s="5"/>
      <c r="I33" s="5"/>
      <c r="J33" s="5"/>
      <c r="K33" s="5"/>
      <c r="L33" s="5"/>
      <c r="M33" s="5"/>
      <c r="N33" s="5"/>
      <c r="O33" s="5"/>
      <c r="P33" s="5"/>
      <c r="Q33" s="5"/>
      <c r="R33" s="5"/>
      <c r="S33" s="5"/>
      <c r="T33" s="5"/>
      <c r="U33" s="5"/>
      <c r="V33" s="5"/>
      <c r="W33" s="5"/>
      <c r="X33" s="5"/>
      <c r="Y33" s="5"/>
      <c r="Z33" s="222"/>
      <c r="AA33" s="223"/>
      <c r="AB33" s="223"/>
      <c r="AC33" s="223"/>
      <c r="AD33" s="223"/>
      <c r="AE33" s="223"/>
      <c r="AF33" s="223"/>
      <c r="AG33" s="223"/>
      <c r="AH33" s="223"/>
      <c r="AI33" s="223"/>
      <c r="AJ33" s="223"/>
      <c r="AK33" s="223"/>
      <c r="AL33" s="224"/>
      <c r="AM33" s="189"/>
      <c r="AN33" s="190"/>
      <c r="AO33" s="190"/>
      <c r="AP33" s="191"/>
      <c r="AQ33" s="195"/>
      <c r="AR33" s="196"/>
      <c r="AS33" s="196"/>
      <c r="AT33" s="197"/>
      <c r="AU33" s="201"/>
      <c r="AV33" s="202"/>
      <c r="AW33" s="202"/>
      <c r="AX33" s="202"/>
      <c r="AY33" s="205"/>
      <c r="AZ33" s="205"/>
      <c r="BA33" s="205"/>
      <c r="BB33" s="205"/>
      <c r="BC33" s="205"/>
      <c r="BD33" s="205"/>
      <c r="BE33" s="205"/>
      <c r="BF33" s="205"/>
      <c r="BG33" s="205"/>
      <c r="BH33" s="205"/>
      <c r="BI33" s="207"/>
      <c r="BO33" s="209"/>
      <c r="BQ33" s="164"/>
      <c r="BS33" s="168"/>
      <c r="BT33" s="227"/>
      <c r="BU33" s="227"/>
      <c r="BV33" s="227"/>
      <c r="BW33" s="227"/>
      <c r="BX33" s="227"/>
      <c r="BY33" s="227"/>
      <c r="BZ33" s="227"/>
      <c r="CA33" s="227"/>
      <c r="CB33" s="227"/>
      <c r="CC33" s="227"/>
      <c r="CD33" s="227"/>
      <c r="CE33" s="227"/>
      <c r="CG33" s="279"/>
      <c r="CI33" s="167"/>
      <c r="CJ33" s="167"/>
      <c r="CK33" s="167"/>
      <c r="CL33" s="283"/>
      <c r="CM33" s="167"/>
      <c r="CN33" s="167"/>
      <c r="CO33" s="167"/>
      <c r="CP33" s="283"/>
      <c r="CQ33" s="167"/>
      <c r="CR33" s="167"/>
      <c r="CS33" s="167"/>
      <c r="CT33" s="283"/>
      <c r="CU33" s="283"/>
      <c r="CV33" s="283"/>
      <c r="CW33" s="167"/>
      <c r="CX33" s="167"/>
      <c r="CY33" s="167"/>
    </row>
    <row r="34" spans="3:103" ht="9" hidden="1" customHeight="1" outlineLevel="1" x14ac:dyDescent="0.25">
      <c r="C34" s="151" t="s">
        <v>8</v>
      </c>
      <c r="D34" s="151"/>
      <c r="E34" s="151"/>
      <c r="F34" s="151"/>
      <c r="G34" s="151"/>
      <c r="H34" s="151"/>
      <c r="I34" s="151"/>
      <c r="J34" s="151"/>
      <c r="K34" s="151"/>
      <c r="L34" s="151"/>
      <c r="M34" s="151"/>
      <c r="N34" s="151"/>
      <c r="O34" s="151"/>
      <c r="P34" s="151"/>
      <c r="Q34" s="151"/>
      <c r="R34" s="151"/>
      <c r="S34" s="151"/>
      <c r="T34" s="151"/>
      <c r="U34" s="151"/>
      <c r="V34" s="151"/>
      <c r="W34" s="151"/>
      <c r="X34" s="5"/>
      <c r="Y34" s="5"/>
      <c r="Z34" s="228" t="s">
        <v>28</v>
      </c>
      <c r="AA34" s="229"/>
      <c r="AB34" s="229"/>
      <c r="AC34" s="229"/>
      <c r="AD34" s="229"/>
      <c r="AE34" s="229"/>
      <c r="AF34" s="229"/>
      <c r="AG34" s="229"/>
      <c r="AH34" s="229"/>
      <c r="AI34" s="229"/>
      <c r="AJ34" s="229"/>
      <c r="AK34" s="229"/>
      <c r="AL34" s="230"/>
      <c r="AM34" s="189">
        <f t="shared" ref="AM34" si="58">IF(SUM(BS34:BU37)=0,"",SUM(BS34:BU37))</f>
        <v>3</v>
      </c>
      <c r="AN34" s="190"/>
      <c r="AO34" s="190"/>
      <c r="AP34" s="191"/>
      <c r="AQ34" s="195"/>
      <c r="AR34" s="196"/>
      <c r="AS34" s="196"/>
      <c r="AT34" s="197"/>
      <c r="AU34" s="201" t="str">
        <f t="shared" ref="AU34" si="59">IF(CL34&lt;&gt;"",CL34,"")</f>
        <v/>
      </c>
      <c r="AV34" s="202"/>
      <c r="AW34" s="202"/>
      <c r="AX34" s="202"/>
      <c r="AY34" s="205" t="str">
        <f t="shared" ref="AY34" si="60">IF(CS34&lt;&gt;"",CS34,"")</f>
        <v/>
      </c>
      <c r="AZ34" s="205"/>
      <c r="BA34" s="205"/>
      <c r="BB34" s="205"/>
      <c r="BC34" s="205"/>
      <c r="BD34" s="205"/>
      <c r="BE34" s="205" t="str">
        <f t="shared" ref="BE34" si="61">IF(CP34&lt;&gt;"",CP34,"")</f>
        <v/>
      </c>
      <c r="BF34" s="205"/>
      <c r="BG34" s="205"/>
      <c r="BH34" s="205"/>
      <c r="BI34" s="207"/>
      <c r="BO34" s="209">
        <v>5</v>
      </c>
      <c r="BQ34" s="164">
        <f>SUM(MAX(BN$12:BN37),BO34/10)</f>
        <v>0.5</v>
      </c>
      <c r="BS34" s="168"/>
      <c r="BT34" s="168"/>
      <c r="BU34" s="168">
        <v>3</v>
      </c>
      <c r="BV34" s="168"/>
      <c r="BW34" s="168"/>
      <c r="BX34" s="168">
        <v>12.147877000000001</v>
      </c>
      <c r="BY34" s="168"/>
      <c r="BZ34" s="168"/>
      <c r="CA34" s="168">
        <v>5598.1</v>
      </c>
      <c r="CB34" s="168"/>
      <c r="CC34" s="168"/>
      <c r="CD34" s="168">
        <v>1</v>
      </c>
      <c r="CE34" s="168">
        <v>8</v>
      </c>
      <c r="CG34" s="277" t="str">
        <f>IF(AQ34="","",IF(ISERROR(VALUE(AQ34)),"",AQ34))</f>
        <v/>
      </c>
      <c r="CI34" s="165" t="str">
        <f>IF(AND(BS34&lt;&gt;"",$CG34&lt;&gt;""),PRODUCT(BS34,$CG34),"")</f>
        <v/>
      </c>
      <c r="CJ34" s="165" t="str">
        <f>IF(AND(BT34&lt;&gt;"",$CG34&lt;&gt;""),PRODUCT(BT34,$CG34),"")</f>
        <v/>
      </c>
      <c r="CK34" s="165" t="str">
        <f>IF(AND(BU34&lt;&gt;"",$CG34&lt;&gt;""),PRODUCT(BU34,$CG34),"")</f>
        <v/>
      </c>
      <c r="CL34" s="281" t="str">
        <f t="shared" ref="CL34" si="62">IF(SUM(CI34:CK37)=0,"",SUM(CI34:CK37))</f>
        <v/>
      </c>
      <c r="CM34" s="165" t="str">
        <f t="shared" ref="CM34" si="63">IF(AND(BV34&lt;&gt;"",$CG34&lt;&gt;""),PRODUCT(BV34,$CG34),"")</f>
        <v/>
      </c>
      <c r="CN34" s="165" t="str">
        <f t="shared" ref="CN34" si="64">IF(AND(BW34&lt;&gt;"",$CG34&lt;&gt;""),PRODUCT(BW34,$CG34),"")</f>
        <v/>
      </c>
      <c r="CO34" s="165" t="str">
        <f t="shared" ref="CO34" si="65">IF(AND(BX34&lt;&gt;"",$CG34&lt;&gt;""),PRODUCT(BX34,$CG34),"")</f>
        <v/>
      </c>
      <c r="CP34" s="281" t="str">
        <f t="shared" ref="CP34" si="66">IF(SUM(CM34:CO37)=0,"",SUM(CM34:CO37))</f>
        <v/>
      </c>
      <c r="CQ34" s="165" t="str">
        <f t="shared" ref="CQ34" si="67">IF(AND(BY34&lt;&gt;"",$CG34&lt;&gt;""),PRODUCT(BY34,$CG34),"")</f>
        <v/>
      </c>
      <c r="CR34" s="165" t="str">
        <f t="shared" ref="CR34" si="68">IF(AND(BZ34&lt;&gt;"",$CG34&lt;&gt;""),PRODUCT(BZ34,$CG34),"")</f>
        <v/>
      </c>
      <c r="CS34" s="165" t="str">
        <f t="shared" ref="CS34" si="69">IF(AND(CA34&lt;&gt;"",$CG34&lt;&gt;""),PRODUCT(CA34,$CG34),"")</f>
        <v/>
      </c>
      <c r="CT34" s="281" t="str">
        <f t="shared" ref="CT34" si="70">IF(AND(CB34&lt;&gt;"",CQ34&lt;&gt;""),PRODUCT(CB34,CQ34),"")</f>
        <v/>
      </c>
      <c r="CU34" s="281" t="str">
        <f t="shared" ref="CU34" si="71">IF(AND(CC34&lt;&gt;"",CR34&lt;&gt;""),PRODUCT(CC34,CR34),"")</f>
        <v/>
      </c>
      <c r="CV34" s="281" t="str">
        <f t="shared" ref="CV34" si="72">IF(AND(CD34&lt;&gt;"",CS34&lt;&gt;""),PRODUCT(CD34,CS34),"")</f>
        <v/>
      </c>
      <c r="CW34" s="165" t="str">
        <f t="shared" ref="CW34" si="73">IF(AND($CE34&lt;&gt;"",CQ34&lt;&gt;""),PRODUCT($CE34,CQ34),"")</f>
        <v/>
      </c>
      <c r="CX34" s="165" t="str">
        <f t="shared" ref="CX34" si="74">IF(AND($CE34&lt;&gt;"",CR34&lt;&gt;""),PRODUCT($CE34,CR34),"")</f>
        <v/>
      </c>
      <c r="CY34" s="165" t="str">
        <f t="shared" ref="CY34" si="75">IF(AND($CE34&lt;&gt;"",CS34&lt;&gt;""),PRODUCT($CE34,CS34),"")</f>
        <v/>
      </c>
    </row>
    <row r="35" spans="3:103" ht="4.5" hidden="1" customHeight="1" outlineLevel="1" x14ac:dyDescent="0.25">
      <c r="C35" s="151"/>
      <c r="D35" s="151"/>
      <c r="E35" s="151"/>
      <c r="F35" s="151"/>
      <c r="G35" s="151"/>
      <c r="H35" s="151"/>
      <c r="I35" s="151"/>
      <c r="J35" s="151"/>
      <c r="K35" s="151"/>
      <c r="L35" s="151"/>
      <c r="M35" s="151"/>
      <c r="N35" s="151"/>
      <c r="O35" s="151"/>
      <c r="P35" s="151"/>
      <c r="Q35" s="151"/>
      <c r="R35" s="151"/>
      <c r="S35" s="151"/>
      <c r="T35" s="151"/>
      <c r="U35" s="151"/>
      <c r="V35" s="151"/>
      <c r="W35" s="151"/>
      <c r="X35" s="5"/>
      <c r="Y35" s="5"/>
      <c r="Z35" s="231"/>
      <c r="AA35" s="232"/>
      <c r="AB35" s="232"/>
      <c r="AC35" s="232"/>
      <c r="AD35" s="232"/>
      <c r="AE35" s="232"/>
      <c r="AF35" s="232"/>
      <c r="AG35" s="232"/>
      <c r="AH35" s="232"/>
      <c r="AI35" s="232"/>
      <c r="AJ35" s="232"/>
      <c r="AK35" s="232"/>
      <c r="AL35" s="233"/>
      <c r="AM35" s="189"/>
      <c r="AN35" s="190"/>
      <c r="AO35" s="190"/>
      <c r="AP35" s="191"/>
      <c r="AQ35" s="195"/>
      <c r="AR35" s="196"/>
      <c r="AS35" s="196"/>
      <c r="AT35" s="197"/>
      <c r="AU35" s="201"/>
      <c r="AV35" s="202"/>
      <c r="AW35" s="202"/>
      <c r="AX35" s="202"/>
      <c r="AY35" s="205"/>
      <c r="AZ35" s="205"/>
      <c r="BA35" s="205"/>
      <c r="BB35" s="205"/>
      <c r="BC35" s="205"/>
      <c r="BD35" s="205"/>
      <c r="BE35" s="205"/>
      <c r="BF35" s="205"/>
      <c r="BG35" s="205"/>
      <c r="BH35" s="205"/>
      <c r="BI35" s="207"/>
      <c r="BO35" s="209"/>
      <c r="BQ35" s="164"/>
      <c r="BS35" s="168"/>
      <c r="BT35" s="168"/>
      <c r="BU35" s="168"/>
      <c r="BV35" s="168"/>
      <c r="BW35" s="168"/>
      <c r="BX35" s="168"/>
      <c r="BY35" s="168"/>
      <c r="BZ35" s="168"/>
      <c r="CA35" s="168"/>
      <c r="CB35" s="168"/>
      <c r="CC35" s="168"/>
      <c r="CD35" s="168"/>
      <c r="CE35" s="168"/>
      <c r="CG35" s="278"/>
      <c r="CI35" s="166"/>
      <c r="CJ35" s="166"/>
      <c r="CK35" s="166"/>
      <c r="CL35" s="282"/>
      <c r="CM35" s="166"/>
      <c r="CN35" s="166"/>
      <c r="CO35" s="166"/>
      <c r="CP35" s="282"/>
      <c r="CQ35" s="166"/>
      <c r="CR35" s="166"/>
      <c r="CS35" s="166"/>
      <c r="CT35" s="282"/>
      <c r="CU35" s="282"/>
      <c r="CV35" s="282"/>
      <c r="CW35" s="166"/>
      <c r="CX35" s="166"/>
      <c r="CY35" s="166"/>
    </row>
    <row r="36" spans="3:103" ht="9" hidden="1" customHeight="1" outlineLevel="1" x14ac:dyDescent="0.25">
      <c r="C36" s="151"/>
      <c r="D36" s="151"/>
      <c r="E36" s="151"/>
      <c r="F36" s="151"/>
      <c r="G36" s="151"/>
      <c r="H36" s="151"/>
      <c r="I36" s="151"/>
      <c r="J36" s="151"/>
      <c r="K36" s="151"/>
      <c r="L36" s="151"/>
      <c r="M36" s="151"/>
      <c r="N36" s="151"/>
      <c r="O36" s="151"/>
      <c r="P36" s="151"/>
      <c r="Q36" s="151"/>
      <c r="R36" s="151"/>
      <c r="S36" s="151"/>
      <c r="T36" s="151"/>
      <c r="U36" s="151"/>
      <c r="V36" s="151"/>
      <c r="W36" s="151"/>
      <c r="X36" s="5"/>
      <c r="Y36" s="5"/>
      <c r="Z36" s="231"/>
      <c r="AA36" s="232"/>
      <c r="AB36" s="232"/>
      <c r="AC36" s="232"/>
      <c r="AD36" s="232"/>
      <c r="AE36" s="232"/>
      <c r="AF36" s="232"/>
      <c r="AG36" s="232"/>
      <c r="AH36" s="232"/>
      <c r="AI36" s="232"/>
      <c r="AJ36" s="232"/>
      <c r="AK36" s="232"/>
      <c r="AL36" s="233"/>
      <c r="AM36" s="189"/>
      <c r="AN36" s="190"/>
      <c r="AO36" s="190"/>
      <c r="AP36" s="191"/>
      <c r="AQ36" s="195"/>
      <c r="AR36" s="196"/>
      <c r="AS36" s="196"/>
      <c r="AT36" s="197"/>
      <c r="AU36" s="201"/>
      <c r="AV36" s="202"/>
      <c r="AW36" s="202"/>
      <c r="AX36" s="202"/>
      <c r="AY36" s="205"/>
      <c r="AZ36" s="205"/>
      <c r="BA36" s="205"/>
      <c r="BB36" s="205"/>
      <c r="BC36" s="205"/>
      <c r="BD36" s="205"/>
      <c r="BE36" s="205"/>
      <c r="BF36" s="205"/>
      <c r="BG36" s="205"/>
      <c r="BH36" s="205"/>
      <c r="BI36" s="207"/>
      <c r="BO36" s="209"/>
      <c r="BQ36" s="164"/>
      <c r="BS36" s="168"/>
      <c r="BT36" s="168"/>
      <c r="BU36" s="168"/>
      <c r="BV36" s="168"/>
      <c r="BW36" s="168"/>
      <c r="BX36" s="168"/>
      <c r="BY36" s="168"/>
      <c r="BZ36" s="168"/>
      <c r="CA36" s="168"/>
      <c r="CB36" s="168"/>
      <c r="CC36" s="168"/>
      <c r="CD36" s="168"/>
      <c r="CE36" s="168"/>
      <c r="CG36" s="278"/>
      <c r="CI36" s="166"/>
      <c r="CJ36" s="166"/>
      <c r="CK36" s="166"/>
      <c r="CL36" s="282"/>
      <c r="CM36" s="166"/>
      <c r="CN36" s="166"/>
      <c r="CO36" s="166"/>
      <c r="CP36" s="282"/>
      <c r="CQ36" s="166"/>
      <c r="CR36" s="166"/>
      <c r="CS36" s="166"/>
      <c r="CT36" s="282"/>
      <c r="CU36" s="282"/>
      <c r="CV36" s="282"/>
      <c r="CW36" s="166"/>
      <c r="CX36" s="166"/>
      <c r="CY36" s="166"/>
    </row>
    <row r="37" spans="3:103" ht="4.5" hidden="1" customHeight="1" outlineLevel="1" x14ac:dyDescent="0.25">
      <c r="C37" s="5"/>
      <c r="D37" s="5"/>
      <c r="E37" s="5"/>
      <c r="F37" s="5"/>
      <c r="G37" s="5"/>
      <c r="H37" s="5"/>
      <c r="I37" s="5"/>
      <c r="J37" s="5"/>
      <c r="K37" s="5"/>
      <c r="L37" s="5"/>
      <c r="M37" s="5"/>
      <c r="N37" s="5"/>
      <c r="O37" s="5"/>
      <c r="P37" s="5"/>
      <c r="Q37" s="5"/>
      <c r="R37" s="5"/>
      <c r="S37" s="5"/>
      <c r="T37" s="5"/>
      <c r="U37" s="5"/>
      <c r="V37" s="5"/>
      <c r="W37" s="5"/>
      <c r="X37" s="5"/>
      <c r="Y37" s="5"/>
      <c r="Z37" s="234"/>
      <c r="AA37" s="235"/>
      <c r="AB37" s="235"/>
      <c r="AC37" s="235"/>
      <c r="AD37" s="235"/>
      <c r="AE37" s="235"/>
      <c r="AF37" s="235"/>
      <c r="AG37" s="235"/>
      <c r="AH37" s="235"/>
      <c r="AI37" s="235"/>
      <c r="AJ37" s="235"/>
      <c r="AK37" s="235"/>
      <c r="AL37" s="236"/>
      <c r="AM37" s="189"/>
      <c r="AN37" s="190"/>
      <c r="AO37" s="190"/>
      <c r="AP37" s="191"/>
      <c r="AQ37" s="195"/>
      <c r="AR37" s="196"/>
      <c r="AS37" s="196"/>
      <c r="AT37" s="197"/>
      <c r="AU37" s="201"/>
      <c r="AV37" s="202"/>
      <c r="AW37" s="202"/>
      <c r="AX37" s="202"/>
      <c r="AY37" s="205"/>
      <c r="AZ37" s="205"/>
      <c r="BA37" s="205"/>
      <c r="BB37" s="205"/>
      <c r="BC37" s="205"/>
      <c r="BD37" s="205"/>
      <c r="BE37" s="205"/>
      <c r="BF37" s="205"/>
      <c r="BG37" s="205"/>
      <c r="BH37" s="205"/>
      <c r="BI37" s="207"/>
      <c r="BO37" s="209"/>
      <c r="BQ37" s="164"/>
      <c r="BS37" s="168"/>
      <c r="BT37" s="168"/>
      <c r="BU37" s="168"/>
      <c r="BV37" s="168"/>
      <c r="BW37" s="168"/>
      <c r="BX37" s="168"/>
      <c r="BY37" s="168"/>
      <c r="BZ37" s="168"/>
      <c r="CA37" s="168"/>
      <c r="CB37" s="168"/>
      <c r="CC37" s="168"/>
      <c r="CD37" s="168"/>
      <c r="CE37" s="168"/>
      <c r="CG37" s="279"/>
      <c r="CI37" s="167"/>
      <c r="CJ37" s="167"/>
      <c r="CK37" s="167"/>
      <c r="CL37" s="283"/>
      <c r="CM37" s="167"/>
      <c r="CN37" s="167"/>
      <c r="CO37" s="167"/>
      <c r="CP37" s="283"/>
      <c r="CQ37" s="167"/>
      <c r="CR37" s="167"/>
      <c r="CS37" s="167"/>
      <c r="CT37" s="283"/>
      <c r="CU37" s="283"/>
      <c r="CV37" s="283"/>
      <c r="CW37" s="167"/>
      <c r="CX37" s="167"/>
      <c r="CY37" s="167"/>
    </row>
    <row r="38" spans="3:103" ht="9" hidden="1" customHeight="1" outlineLevel="1" x14ac:dyDescent="0.25">
      <c r="C38" s="152" t="s">
        <v>14</v>
      </c>
      <c r="D38" s="152"/>
      <c r="E38" s="152"/>
      <c r="F38" s="152"/>
      <c r="G38" s="152"/>
      <c r="H38" s="152"/>
      <c r="I38" s="152"/>
      <c r="J38" s="152"/>
      <c r="K38" s="157"/>
      <c r="L38" s="210"/>
      <c r="M38" s="211"/>
      <c r="N38" s="211"/>
      <c r="O38" s="211"/>
      <c r="P38" s="211"/>
      <c r="Q38" s="211"/>
      <c r="R38" s="211"/>
      <c r="S38" s="211"/>
      <c r="T38" s="211"/>
      <c r="U38" s="211"/>
      <c r="V38" s="211"/>
      <c r="W38" s="212"/>
      <c r="X38" s="5"/>
      <c r="Y38" s="5"/>
      <c r="Z38" s="228" t="s">
        <v>29</v>
      </c>
      <c r="AA38" s="229"/>
      <c r="AB38" s="229"/>
      <c r="AC38" s="229"/>
      <c r="AD38" s="229"/>
      <c r="AE38" s="229"/>
      <c r="AF38" s="229"/>
      <c r="AG38" s="229"/>
      <c r="AH38" s="229"/>
      <c r="AI38" s="229"/>
      <c r="AJ38" s="229"/>
      <c r="AK38" s="229"/>
      <c r="AL38" s="230"/>
      <c r="AM38" s="189">
        <f t="shared" ref="AM38" si="76">IF(SUM(BS38:BU41)=0,"",SUM(BS38:BU41))</f>
        <v>3</v>
      </c>
      <c r="AN38" s="190"/>
      <c r="AO38" s="190"/>
      <c r="AP38" s="191"/>
      <c r="AQ38" s="195"/>
      <c r="AR38" s="196"/>
      <c r="AS38" s="196"/>
      <c r="AT38" s="197"/>
      <c r="AU38" s="201" t="str">
        <f t="shared" ref="AU38" si="77">IF(CL38&lt;&gt;"",CL38,"")</f>
        <v/>
      </c>
      <c r="AV38" s="202"/>
      <c r="AW38" s="202"/>
      <c r="AX38" s="202"/>
      <c r="AY38" s="205" t="str">
        <f t="shared" ref="AY38" si="78">IF(CS38&lt;&gt;"",CS38,"")</f>
        <v/>
      </c>
      <c r="AZ38" s="205"/>
      <c r="BA38" s="205"/>
      <c r="BB38" s="205"/>
      <c r="BC38" s="205"/>
      <c r="BD38" s="205"/>
      <c r="BE38" s="205" t="str">
        <f t="shared" ref="BE38" si="79">IF(CP38&lt;&gt;"",CP38,"")</f>
        <v/>
      </c>
      <c r="BF38" s="205"/>
      <c r="BG38" s="205"/>
      <c r="BH38" s="205"/>
      <c r="BI38" s="207"/>
      <c r="BO38" s="209">
        <v>6</v>
      </c>
      <c r="BQ38" s="164">
        <f>SUM(MAX(BN$12:BN41),BO38/10)</f>
        <v>0.6</v>
      </c>
      <c r="BS38" s="168"/>
      <c r="BT38" s="168"/>
      <c r="BU38" s="168">
        <v>3</v>
      </c>
      <c r="BV38" s="168"/>
      <c r="BW38" s="168"/>
      <c r="BX38" s="168">
        <v>12.147877000000001</v>
      </c>
      <c r="BY38" s="168"/>
      <c r="BZ38" s="168"/>
      <c r="CA38" s="168">
        <v>5598.1</v>
      </c>
      <c r="CB38" s="168"/>
      <c r="CC38" s="168"/>
      <c r="CD38" s="168">
        <v>1</v>
      </c>
      <c r="CE38" s="168">
        <v>8</v>
      </c>
      <c r="CG38" s="277" t="str">
        <f>IF(AQ38="","",IF(ISERROR(VALUE(AQ38)),"",AQ38))</f>
        <v/>
      </c>
      <c r="CI38" s="165" t="str">
        <f>IF(AND(BS38&lt;&gt;"",$CG38&lt;&gt;""),PRODUCT(BS38,$CG38),"")</f>
        <v/>
      </c>
      <c r="CJ38" s="165" t="str">
        <f>IF(AND(BT38&lt;&gt;"",$CG38&lt;&gt;""),PRODUCT(BT38,$CG38),"")</f>
        <v/>
      </c>
      <c r="CK38" s="165" t="str">
        <f>IF(AND(BU38&lt;&gt;"",$CG38&lt;&gt;""),PRODUCT(BU38,$CG38),"")</f>
        <v/>
      </c>
      <c r="CL38" s="281" t="str">
        <f t="shared" ref="CL38" si="80">IF(SUM(CI38:CK41)=0,"",SUM(CI38:CK41))</f>
        <v/>
      </c>
      <c r="CM38" s="165" t="str">
        <f t="shared" ref="CM38" si="81">IF(AND(BV38&lt;&gt;"",$CG38&lt;&gt;""),PRODUCT(BV38,$CG38),"")</f>
        <v/>
      </c>
      <c r="CN38" s="165" t="str">
        <f t="shared" ref="CN38" si="82">IF(AND(BW38&lt;&gt;"",$CG38&lt;&gt;""),PRODUCT(BW38,$CG38),"")</f>
        <v/>
      </c>
      <c r="CO38" s="165" t="str">
        <f t="shared" ref="CO38" si="83">IF(AND(BX38&lt;&gt;"",$CG38&lt;&gt;""),PRODUCT(BX38,$CG38),"")</f>
        <v/>
      </c>
      <c r="CP38" s="281" t="str">
        <f t="shared" ref="CP38" si="84">IF(SUM(CM38:CO41)=0,"",SUM(CM38:CO41))</f>
        <v/>
      </c>
      <c r="CQ38" s="165" t="str">
        <f t="shared" ref="CQ38" si="85">IF(AND(BY38&lt;&gt;"",$CG38&lt;&gt;""),PRODUCT(BY38,$CG38),"")</f>
        <v/>
      </c>
      <c r="CR38" s="165" t="str">
        <f t="shared" ref="CR38" si="86">IF(AND(BZ38&lt;&gt;"",$CG38&lt;&gt;""),PRODUCT(BZ38,$CG38),"")</f>
        <v/>
      </c>
      <c r="CS38" s="165" t="str">
        <f t="shared" ref="CS38" si="87">IF(AND(CA38&lt;&gt;"",$CG38&lt;&gt;""),PRODUCT(CA38,$CG38),"")</f>
        <v/>
      </c>
      <c r="CT38" s="281" t="str">
        <f t="shared" ref="CT38" si="88">IF(AND(CB38&lt;&gt;"",CQ38&lt;&gt;""),PRODUCT(CB38,CQ38),"")</f>
        <v/>
      </c>
      <c r="CU38" s="281" t="str">
        <f t="shared" ref="CU38" si="89">IF(AND(CC38&lt;&gt;"",CR38&lt;&gt;""),PRODUCT(CC38,CR38),"")</f>
        <v/>
      </c>
      <c r="CV38" s="281" t="str">
        <f t="shared" ref="CV38" si="90">IF(AND(CD38&lt;&gt;"",CS38&lt;&gt;""),PRODUCT(CD38,CS38),"")</f>
        <v/>
      </c>
      <c r="CW38" s="165" t="str">
        <f t="shared" ref="CW38" si="91">IF(AND($CE38&lt;&gt;"",CQ38&lt;&gt;""),PRODUCT($CE38,CQ38),"")</f>
        <v/>
      </c>
      <c r="CX38" s="165" t="str">
        <f t="shared" ref="CX38" si="92">IF(AND($CE38&lt;&gt;"",CR38&lt;&gt;""),PRODUCT($CE38,CR38),"")</f>
        <v/>
      </c>
      <c r="CY38" s="165" t="str">
        <f t="shared" ref="CY38" si="93">IF(AND($CE38&lt;&gt;"",CS38&lt;&gt;""),PRODUCT($CE38,CS38),"")</f>
        <v/>
      </c>
    </row>
    <row r="39" spans="3:103" ht="4.5" hidden="1" customHeight="1" outlineLevel="1" x14ac:dyDescent="0.25">
      <c r="C39" s="152"/>
      <c r="D39" s="152"/>
      <c r="E39" s="152"/>
      <c r="F39" s="152"/>
      <c r="G39" s="152"/>
      <c r="H39" s="152"/>
      <c r="I39" s="152"/>
      <c r="J39" s="152"/>
      <c r="K39" s="157"/>
      <c r="L39" s="213"/>
      <c r="M39" s="214"/>
      <c r="N39" s="214"/>
      <c r="O39" s="214"/>
      <c r="P39" s="214"/>
      <c r="Q39" s="214"/>
      <c r="R39" s="214"/>
      <c r="S39" s="214"/>
      <c r="T39" s="214"/>
      <c r="U39" s="214"/>
      <c r="V39" s="214"/>
      <c r="W39" s="215"/>
      <c r="X39" s="5"/>
      <c r="Y39" s="5"/>
      <c r="Z39" s="231"/>
      <c r="AA39" s="232"/>
      <c r="AB39" s="232"/>
      <c r="AC39" s="232"/>
      <c r="AD39" s="232"/>
      <c r="AE39" s="232"/>
      <c r="AF39" s="232"/>
      <c r="AG39" s="232"/>
      <c r="AH39" s="232"/>
      <c r="AI39" s="232"/>
      <c r="AJ39" s="232"/>
      <c r="AK39" s="232"/>
      <c r="AL39" s="233"/>
      <c r="AM39" s="189"/>
      <c r="AN39" s="190"/>
      <c r="AO39" s="190"/>
      <c r="AP39" s="191"/>
      <c r="AQ39" s="195"/>
      <c r="AR39" s="196"/>
      <c r="AS39" s="196"/>
      <c r="AT39" s="197"/>
      <c r="AU39" s="201"/>
      <c r="AV39" s="202"/>
      <c r="AW39" s="202"/>
      <c r="AX39" s="202"/>
      <c r="AY39" s="205"/>
      <c r="AZ39" s="205"/>
      <c r="BA39" s="205"/>
      <c r="BB39" s="205"/>
      <c r="BC39" s="205"/>
      <c r="BD39" s="205"/>
      <c r="BE39" s="205"/>
      <c r="BF39" s="205"/>
      <c r="BG39" s="205"/>
      <c r="BH39" s="205"/>
      <c r="BI39" s="207"/>
      <c r="BO39" s="209"/>
      <c r="BQ39" s="164"/>
      <c r="BS39" s="168"/>
      <c r="BT39" s="168"/>
      <c r="BU39" s="168"/>
      <c r="BV39" s="168"/>
      <c r="BW39" s="168"/>
      <c r="BX39" s="168"/>
      <c r="BY39" s="168"/>
      <c r="BZ39" s="168"/>
      <c r="CA39" s="168"/>
      <c r="CB39" s="168"/>
      <c r="CC39" s="168"/>
      <c r="CD39" s="168"/>
      <c r="CE39" s="168"/>
      <c r="CG39" s="278"/>
      <c r="CI39" s="166"/>
      <c r="CJ39" s="166"/>
      <c r="CK39" s="166"/>
      <c r="CL39" s="282"/>
      <c r="CM39" s="166"/>
      <c r="CN39" s="166"/>
      <c r="CO39" s="166"/>
      <c r="CP39" s="282"/>
      <c r="CQ39" s="166"/>
      <c r="CR39" s="166"/>
      <c r="CS39" s="166"/>
      <c r="CT39" s="282"/>
      <c r="CU39" s="282"/>
      <c r="CV39" s="282"/>
      <c r="CW39" s="166"/>
      <c r="CX39" s="166"/>
      <c r="CY39" s="166"/>
    </row>
    <row r="40" spans="3:103" ht="9" hidden="1" customHeight="1" outlineLevel="1" x14ac:dyDescent="0.25">
      <c r="C40" s="152"/>
      <c r="D40" s="152"/>
      <c r="E40" s="152"/>
      <c r="F40" s="152"/>
      <c r="G40" s="152"/>
      <c r="H40" s="152"/>
      <c r="I40" s="152"/>
      <c r="J40" s="152"/>
      <c r="K40" s="157"/>
      <c r="L40" s="216"/>
      <c r="M40" s="217"/>
      <c r="N40" s="217"/>
      <c r="O40" s="217"/>
      <c r="P40" s="217"/>
      <c r="Q40" s="217"/>
      <c r="R40" s="217"/>
      <c r="S40" s="217"/>
      <c r="T40" s="217"/>
      <c r="U40" s="217"/>
      <c r="V40" s="217"/>
      <c r="W40" s="218"/>
      <c r="X40" s="5"/>
      <c r="Y40" s="5"/>
      <c r="Z40" s="231"/>
      <c r="AA40" s="232"/>
      <c r="AB40" s="232"/>
      <c r="AC40" s="232"/>
      <c r="AD40" s="232"/>
      <c r="AE40" s="232"/>
      <c r="AF40" s="232"/>
      <c r="AG40" s="232"/>
      <c r="AH40" s="232"/>
      <c r="AI40" s="232"/>
      <c r="AJ40" s="232"/>
      <c r="AK40" s="232"/>
      <c r="AL40" s="233"/>
      <c r="AM40" s="189"/>
      <c r="AN40" s="190"/>
      <c r="AO40" s="190"/>
      <c r="AP40" s="191"/>
      <c r="AQ40" s="195"/>
      <c r="AR40" s="196"/>
      <c r="AS40" s="196"/>
      <c r="AT40" s="197"/>
      <c r="AU40" s="201"/>
      <c r="AV40" s="202"/>
      <c r="AW40" s="202"/>
      <c r="AX40" s="202"/>
      <c r="AY40" s="205"/>
      <c r="AZ40" s="205"/>
      <c r="BA40" s="205"/>
      <c r="BB40" s="205"/>
      <c r="BC40" s="205"/>
      <c r="BD40" s="205"/>
      <c r="BE40" s="205"/>
      <c r="BF40" s="205"/>
      <c r="BG40" s="205"/>
      <c r="BH40" s="205"/>
      <c r="BI40" s="207"/>
      <c r="BO40" s="209"/>
      <c r="BQ40" s="164"/>
      <c r="BS40" s="168"/>
      <c r="BT40" s="168"/>
      <c r="BU40" s="168"/>
      <c r="BV40" s="168"/>
      <c r="BW40" s="168"/>
      <c r="BX40" s="168"/>
      <c r="BY40" s="168"/>
      <c r="BZ40" s="168"/>
      <c r="CA40" s="168"/>
      <c r="CB40" s="168"/>
      <c r="CC40" s="168"/>
      <c r="CD40" s="168"/>
      <c r="CE40" s="168"/>
      <c r="CG40" s="278"/>
      <c r="CI40" s="166"/>
      <c r="CJ40" s="166"/>
      <c r="CK40" s="166"/>
      <c r="CL40" s="282"/>
      <c r="CM40" s="166"/>
      <c r="CN40" s="166"/>
      <c r="CO40" s="166"/>
      <c r="CP40" s="282"/>
      <c r="CQ40" s="166"/>
      <c r="CR40" s="166"/>
      <c r="CS40" s="166"/>
      <c r="CT40" s="282"/>
      <c r="CU40" s="282"/>
      <c r="CV40" s="282"/>
      <c r="CW40" s="166"/>
      <c r="CX40" s="166"/>
      <c r="CY40" s="166"/>
    </row>
    <row r="41" spans="3:103" ht="4.5" hidden="1" customHeight="1" outlineLevel="1" x14ac:dyDescent="0.25">
      <c r="C41" s="5"/>
      <c r="D41" s="5"/>
      <c r="E41" s="5"/>
      <c r="F41" s="5"/>
      <c r="G41" s="5"/>
      <c r="H41" s="5"/>
      <c r="I41" s="5"/>
      <c r="J41" s="5"/>
      <c r="K41" s="5"/>
      <c r="L41" s="5"/>
      <c r="M41" s="5"/>
      <c r="N41" s="5"/>
      <c r="O41" s="5"/>
      <c r="P41" s="5"/>
      <c r="Q41" s="5"/>
      <c r="R41" s="5"/>
      <c r="S41" s="5"/>
      <c r="T41" s="5"/>
      <c r="U41" s="5"/>
      <c r="V41" s="5"/>
      <c r="W41" s="5"/>
      <c r="X41" s="5"/>
      <c r="Y41" s="5"/>
      <c r="Z41" s="234"/>
      <c r="AA41" s="235"/>
      <c r="AB41" s="235"/>
      <c r="AC41" s="235"/>
      <c r="AD41" s="235"/>
      <c r="AE41" s="235"/>
      <c r="AF41" s="235"/>
      <c r="AG41" s="235"/>
      <c r="AH41" s="235"/>
      <c r="AI41" s="235"/>
      <c r="AJ41" s="235"/>
      <c r="AK41" s="235"/>
      <c r="AL41" s="236"/>
      <c r="AM41" s="189"/>
      <c r="AN41" s="190"/>
      <c r="AO41" s="190"/>
      <c r="AP41" s="191"/>
      <c r="AQ41" s="195"/>
      <c r="AR41" s="196"/>
      <c r="AS41" s="196"/>
      <c r="AT41" s="197"/>
      <c r="AU41" s="201"/>
      <c r="AV41" s="202"/>
      <c r="AW41" s="202"/>
      <c r="AX41" s="202"/>
      <c r="AY41" s="205"/>
      <c r="AZ41" s="205"/>
      <c r="BA41" s="205"/>
      <c r="BB41" s="205"/>
      <c r="BC41" s="205"/>
      <c r="BD41" s="205"/>
      <c r="BE41" s="205"/>
      <c r="BF41" s="205"/>
      <c r="BG41" s="205"/>
      <c r="BH41" s="205"/>
      <c r="BI41" s="207"/>
      <c r="BO41" s="209"/>
      <c r="BQ41" s="164"/>
      <c r="BS41" s="168"/>
      <c r="BT41" s="168"/>
      <c r="BU41" s="168"/>
      <c r="BV41" s="168"/>
      <c r="BW41" s="168"/>
      <c r="BX41" s="168"/>
      <c r="BY41" s="168"/>
      <c r="BZ41" s="168"/>
      <c r="CA41" s="168"/>
      <c r="CB41" s="168"/>
      <c r="CC41" s="168"/>
      <c r="CD41" s="168"/>
      <c r="CE41" s="168"/>
      <c r="CG41" s="279"/>
      <c r="CI41" s="167"/>
      <c r="CJ41" s="167"/>
      <c r="CK41" s="167"/>
      <c r="CL41" s="283"/>
      <c r="CM41" s="167"/>
      <c r="CN41" s="167"/>
      <c r="CO41" s="167"/>
      <c r="CP41" s="283"/>
      <c r="CQ41" s="167"/>
      <c r="CR41" s="167"/>
      <c r="CS41" s="167"/>
      <c r="CT41" s="283"/>
      <c r="CU41" s="283"/>
      <c r="CV41" s="283"/>
      <c r="CW41" s="167"/>
      <c r="CX41" s="167"/>
      <c r="CY41" s="167"/>
    </row>
    <row r="42" spans="3:103" ht="9" hidden="1" customHeight="1" outlineLevel="1" x14ac:dyDescent="0.25">
      <c r="C42" s="247" t="s">
        <v>187</v>
      </c>
      <c r="D42" s="152"/>
      <c r="E42" s="152"/>
      <c r="F42" s="152"/>
      <c r="G42" s="152"/>
      <c r="H42" s="152"/>
      <c r="I42" s="152"/>
      <c r="J42" s="152"/>
      <c r="K42" s="157"/>
      <c r="L42" s="248"/>
      <c r="M42" s="249"/>
      <c r="N42" s="249"/>
      <c r="O42" s="249"/>
      <c r="P42" s="249"/>
      <c r="Q42" s="249"/>
      <c r="R42" s="249"/>
      <c r="S42" s="249"/>
      <c r="T42" s="249"/>
      <c r="U42" s="249"/>
      <c r="V42" s="249"/>
      <c r="W42" s="250"/>
      <c r="X42" s="5"/>
      <c r="Y42" s="5"/>
      <c r="Z42" s="228" t="s">
        <v>30</v>
      </c>
      <c r="AA42" s="229"/>
      <c r="AB42" s="229"/>
      <c r="AC42" s="229"/>
      <c r="AD42" s="229"/>
      <c r="AE42" s="229"/>
      <c r="AF42" s="229"/>
      <c r="AG42" s="229"/>
      <c r="AH42" s="229"/>
      <c r="AI42" s="229"/>
      <c r="AJ42" s="229"/>
      <c r="AK42" s="229"/>
      <c r="AL42" s="230"/>
      <c r="AM42" s="189">
        <f t="shared" ref="AM42" si="94">IF(SUM(BS42:BU45)=0,"",SUM(BS42:BU45))</f>
        <v>35</v>
      </c>
      <c r="AN42" s="190"/>
      <c r="AO42" s="190"/>
      <c r="AP42" s="191"/>
      <c r="AQ42" s="195"/>
      <c r="AR42" s="196"/>
      <c r="AS42" s="196"/>
      <c r="AT42" s="197"/>
      <c r="AU42" s="201" t="str">
        <f t="shared" ref="AU42" si="95">IF(CL42&lt;&gt;"",CL42,"")</f>
        <v/>
      </c>
      <c r="AV42" s="202"/>
      <c r="AW42" s="202"/>
      <c r="AX42" s="202"/>
      <c r="AY42" s="205" t="str">
        <f t="shared" ref="AY42" si="96">IF(CS42&lt;&gt;"",CS42,"")</f>
        <v/>
      </c>
      <c r="AZ42" s="205"/>
      <c r="BA42" s="205"/>
      <c r="BB42" s="205"/>
      <c r="BC42" s="205"/>
      <c r="BD42" s="205"/>
      <c r="BE42" s="205" t="str">
        <f t="shared" ref="BE42" si="97">IF(CP42&lt;&gt;"",CP42,"")</f>
        <v/>
      </c>
      <c r="BF42" s="205"/>
      <c r="BG42" s="205"/>
      <c r="BH42" s="205"/>
      <c r="BI42" s="207"/>
      <c r="BO42" s="209">
        <v>7</v>
      </c>
      <c r="BQ42" s="164">
        <f>SUM(MAX(BN$12:BN45),BO42/10)</f>
        <v>0.7</v>
      </c>
      <c r="BS42" s="168"/>
      <c r="BT42" s="168"/>
      <c r="BU42" s="168">
        <v>35</v>
      </c>
      <c r="BV42" s="168"/>
      <c r="BW42" s="168"/>
      <c r="BX42" s="168">
        <v>13.02</v>
      </c>
      <c r="BY42" s="168"/>
      <c r="BZ42" s="168"/>
      <c r="CA42" s="168">
        <v>6000</v>
      </c>
      <c r="CB42" s="168"/>
      <c r="CC42" s="168"/>
      <c r="CD42" s="168">
        <v>1</v>
      </c>
      <c r="CE42" s="168">
        <v>8</v>
      </c>
      <c r="CG42" s="277" t="str">
        <f>IF(AQ42="","",IF(ISERROR(VALUE(AQ42)),"",AQ42))</f>
        <v/>
      </c>
      <c r="CI42" s="165" t="str">
        <f>IF(AND(BS42&lt;&gt;"",$CG42&lt;&gt;""),PRODUCT(BS42,$CG42),"")</f>
        <v/>
      </c>
      <c r="CJ42" s="165" t="str">
        <f>IF(AND(BT42&lt;&gt;"",$CG42&lt;&gt;""),PRODUCT(BT42,$CG42),"")</f>
        <v/>
      </c>
      <c r="CK42" s="165" t="str">
        <f>IF(AND(BU42&lt;&gt;"",$CG42&lt;&gt;""),PRODUCT(BU42,$CG42),"")</f>
        <v/>
      </c>
      <c r="CL42" s="281" t="str">
        <f t="shared" ref="CL42" si="98">IF(SUM(CI42:CK45)=0,"",SUM(CI42:CK45))</f>
        <v/>
      </c>
      <c r="CM42" s="165" t="str">
        <f t="shared" ref="CM42" si="99">IF(AND(BV42&lt;&gt;"",$CG42&lt;&gt;""),PRODUCT(BV42,$CG42),"")</f>
        <v/>
      </c>
      <c r="CN42" s="165" t="str">
        <f t="shared" ref="CN42" si="100">IF(AND(BW42&lt;&gt;"",$CG42&lt;&gt;""),PRODUCT(BW42,$CG42),"")</f>
        <v/>
      </c>
      <c r="CO42" s="165" t="str">
        <f t="shared" ref="CO42" si="101">IF(AND(BX42&lt;&gt;"",$CG42&lt;&gt;""),PRODUCT(BX42,$CG42),"")</f>
        <v/>
      </c>
      <c r="CP42" s="281" t="str">
        <f t="shared" ref="CP42" si="102">IF(SUM(CM42:CO45)=0,"",SUM(CM42:CO45))</f>
        <v/>
      </c>
      <c r="CQ42" s="165" t="str">
        <f t="shared" ref="CQ42" si="103">IF(AND(BY42&lt;&gt;"",$CG42&lt;&gt;""),PRODUCT(BY42,$CG42),"")</f>
        <v/>
      </c>
      <c r="CR42" s="165" t="str">
        <f t="shared" ref="CR42" si="104">IF(AND(BZ42&lt;&gt;"",$CG42&lt;&gt;""),PRODUCT(BZ42,$CG42),"")</f>
        <v/>
      </c>
      <c r="CS42" s="165" t="str">
        <f t="shared" ref="CS42" si="105">IF(AND(CA42&lt;&gt;"",$CG42&lt;&gt;""),PRODUCT(CA42,$CG42),"")</f>
        <v/>
      </c>
      <c r="CT42" s="281" t="str">
        <f t="shared" ref="CT42" si="106">IF(AND(CB42&lt;&gt;"",CQ42&lt;&gt;""),PRODUCT(CB42,CQ42),"")</f>
        <v/>
      </c>
      <c r="CU42" s="281" t="str">
        <f t="shared" ref="CU42" si="107">IF(AND(CC42&lt;&gt;"",CR42&lt;&gt;""),PRODUCT(CC42,CR42),"")</f>
        <v/>
      </c>
      <c r="CV42" s="281" t="str">
        <f t="shared" ref="CV42" si="108">IF(AND(CD42&lt;&gt;"",CS42&lt;&gt;""),PRODUCT(CD42,CS42),"")</f>
        <v/>
      </c>
      <c r="CW42" s="165" t="str">
        <f t="shared" ref="CW42" si="109">IF(AND($CE42&lt;&gt;"",CQ42&lt;&gt;""),PRODUCT($CE42,CQ42),"")</f>
        <v/>
      </c>
      <c r="CX42" s="165" t="str">
        <f t="shared" ref="CX42" si="110">IF(AND($CE42&lt;&gt;"",CR42&lt;&gt;""),PRODUCT($CE42,CR42),"")</f>
        <v/>
      </c>
      <c r="CY42" s="165" t="str">
        <f t="shared" ref="CY42" si="111">IF(AND($CE42&lt;&gt;"",CS42&lt;&gt;""),PRODUCT($CE42,CS42),"")</f>
        <v/>
      </c>
    </row>
    <row r="43" spans="3:103" ht="4.5" hidden="1" customHeight="1" outlineLevel="1" x14ac:dyDescent="0.25">
      <c r="C43" s="152"/>
      <c r="D43" s="152"/>
      <c r="E43" s="152"/>
      <c r="F43" s="152"/>
      <c r="G43" s="152"/>
      <c r="H43" s="152"/>
      <c r="I43" s="152"/>
      <c r="J43" s="152"/>
      <c r="K43" s="157"/>
      <c r="L43" s="251"/>
      <c r="M43" s="252"/>
      <c r="N43" s="252"/>
      <c r="O43" s="252"/>
      <c r="P43" s="252"/>
      <c r="Q43" s="252"/>
      <c r="R43" s="252"/>
      <c r="S43" s="252"/>
      <c r="T43" s="252"/>
      <c r="U43" s="252"/>
      <c r="V43" s="252"/>
      <c r="W43" s="253"/>
      <c r="X43" s="5"/>
      <c r="Y43" s="5"/>
      <c r="Z43" s="231"/>
      <c r="AA43" s="232"/>
      <c r="AB43" s="232"/>
      <c r="AC43" s="232"/>
      <c r="AD43" s="232"/>
      <c r="AE43" s="232"/>
      <c r="AF43" s="232"/>
      <c r="AG43" s="232"/>
      <c r="AH43" s="232"/>
      <c r="AI43" s="232"/>
      <c r="AJ43" s="232"/>
      <c r="AK43" s="232"/>
      <c r="AL43" s="233"/>
      <c r="AM43" s="189"/>
      <c r="AN43" s="190"/>
      <c r="AO43" s="190"/>
      <c r="AP43" s="191"/>
      <c r="AQ43" s="195"/>
      <c r="AR43" s="196"/>
      <c r="AS43" s="196"/>
      <c r="AT43" s="197"/>
      <c r="AU43" s="201"/>
      <c r="AV43" s="202"/>
      <c r="AW43" s="202"/>
      <c r="AX43" s="202"/>
      <c r="AY43" s="205"/>
      <c r="AZ43" s="205"/>
      <c r="BA43" s="205"/>
      <c r="BB43" s="205"/>
      <c r="BC43" s="205"/>
      <c r="BD43" s="205"/>
      <c r="BE43" s="205"/>
      <c r="BF43" s="205"/>
      <c r="BG43" s="205"/>
      <c r="BH43" s="205"/>
      <c r="BI43" s="207"/>
      <c r="BO43" s="209"/>
      <c r="BQ43" s="164"/>
      <c r="BS43" s="168"/>
      <c r="BT43" s="168"/>
      <c r="BU43" s="168"/>
      <c r="BV43" s="168"/>
      <c r="BW43" s="168"/>
      <c r="BX43" s="168"/>
      <c r="BY43" s="168"/>
      <c r="BZ43" s="168"/>
      <c r="CA43" s="168"/>
      <c r="CB43" s="168"/>
      <c r="CC43" s="168"/>
      <c r="CD43" s="168"/>
      <c r="CE43" s="168"/>
      <c r="CG43" s="278"/>
      <c r="CI43" s="166"/>
      <c r="CJ43" s="166"/>
      <c r="CK43" s="166"/>
      <c r="CL43" s="282"/>
      <c r="CM43" s="166"/>
      <c r="CN43" s="166"/>
      <c r="CO43" s="166"/>
      <c r="CP43" s="282"/>
      <c r="CQ43" s="166"/>
      <c r="CR43" s="166"/>
      <c r="CS43" s="166"/>
      <c r="CT43" s="282"/>
      <c r="CU43" s="282"/>
      <c r="CV43" s="282"/>
      <c r="CW43" s="166"/>
      <c r="CX43" s="166"/>
      <c r="CY43" s="166"/>
    </row>
    <row r="44" spans="3:103" ht="9" hidden="1" customHeight="1" outlineLevel="1" x14ac:dyDescent="0.25">
      <c r="C44" s="152"/>
      <c r="D44" s="152"/>
      <c r="E44" s="152"/>
      <c r="F44" s="152"/>
      <c r="G44" s="152"/>
      <c r="H44" s="152"/>
      <c r="I44" s="152"/>
      <c r="J44" s="152"/>
      <c r="K44" s="157"/>
      <c r="L44" s="254"/>
      <c r="M44" s="255"/>
      <c r="N44" s="255"/>
      <c r="O44" s="255"/>
      <c r="P44" s="255"/>
      <c r="Q44" s="255"/>
      <c r="R44" s="255"/>
      <c r="S44" s="255"/>
      <c r="T44" s="255"/>
      <c r="U44" s="255"/>
      <c r="V44" s="255"/>
      <c r="W44" s="256"/>
      <c r="X44" s="5"/>
      <c r="Y44" s="5"/>
      <c r="Z44" s="231"/>
      <c r="AA44" s="232"/>
      <c r="AB44" s="232"/>
      <c r="AC44" s="232"/>
      <c r="AD44" s="232"/>
      <c r="AE44" s="232"/>
      <c r="AF44" s="232"/>
      <c r="AG44" s="232"/>
      <c r="AH44" s="232"/>
      <c r="AI44" s="232"/>
      <c r="AJ44" s="232"/>
      <c r="AK44" s="232"/>
      <c r="AL44" s="233"/>
      <c r="AM44" s="189"/>
      <c r="AN44" s="190"/>
      <c r="AO44" s="190"/>
      <c r="AP44" s="191"/>
      <c r="AQ44" s="195"/>
      <c r="AR44" s="196"/>
      <c r="AS44" s="196"/>
      <c r="AT44" s="197"/>
      <c r="AU44" s="201"/>
      <c r="AV44" s="202"/>
      <c r="AW44" s="202"/>
      <c r="AX44" s="202"/>
      <c r="AY44" s="205"/>
      <c r="AZ44" s="205"/>
      <c r="BA44" s="205"/>
      <c r="BB44" s="205"/>
      <c r="BC44" s="205"/>
      <c r="BD44" s="205"/>
      <c r="BE44" s="205"/>
      <c r="BF44" s="205"/>
      <c r="BG44" s="205"/>
      <c r="BH44" s="205"/>
      <c r="BI44" s="207"/>
      <c r="BO44" s="209"/>
      <c r="BQ44" s="164"/>
      <c r="BS44" s="168"/>
      <c r="BT44" s="168"/>
      <c r="BU44" s="168"/>
      <c r="BV44" s="168"/>
      <c r="BW44" s="168"/>
      <c r="BX44" s="168"/>
      <c r="BY44" s="168"/>
      <c r="BZ44" s="168"/>
      <c r="CA44" s="168"/>
      <c r="CB44" s="168"/>
      <c r="CC44" s="168"/>
      <c r="CD44" s="168"/>
      <c r="CE44" s="168"/>
      <c r="CG44" s="278"/>
      <c r="CI44" s="166"/>
      <c r="CJ44" s="166"/>
      <c r="CK44" s="166"/>
      <c r="CL44" s="282"/>
      <c r="CM44" s="166"/>
      <c r="CN44" s="166"/>
      <c r="CO44" s="166"/>
      <c r="CP44" s="282"/>
      <c r="CQ44" s="166"/>
      <c r="CR44" s="166"/>
      <c r="CS44" s="166"/>
      <c r="CT44" s="282"/>
      <c r="CU44" s="282"/>
      <c r="CV44" s="282"/>
      <c r="CW44" s="166"/>
      <c r="CX44" s="166"/>
      <c r="CY44" s="166"/>
    </row>
    <row r="45" spans="3:103" ht="4.5" hidden="1" customHeight="1" outlineLevel="1" x14ac:dyDescent="0.25">
      <c r="C45" s="5"/>
      <c r="D45" s="5"/>
      <c r="E45" s="5"/>
      <c r="F45" s="5"/>
      <c r="G45" s="5"/>
      <c r="H45" s="5"/>
      <c r="I45" s="5"/>
      <c r="J45" s="5"/>
      <c r="K45" s="5"/>
      <c r="L45" s="5"/>
      <c r="M45" s="5"/>
      <c r="N45" s="5"/>
      <c r="O45" s="5"/>
      <c r="P45" s="5"/>
      <c r="Q45" s="5"/>
      <c r="R45" s="5"/>
      <c r="S45" s="5"/>
      <c r="T45" s="5"/>
      <c r="U45" s="5"/>
      <c r="V45" s="5"/>
      <c r="W45" s="5"/>
      <c r="X45" s="5"/>
      <c r="Y45" s="5"/>
      <c r="Z45" s="234"/>
      <c r="AA45" s="235"/>
      <c r="AB45" s="235"/>
      <c r="AC45" s="235"/>
      <c r="AD45" s="235"/>
      <c r="AE45" s="235"/>
      <c r="AF45" s="235"/>
      <c r="AG45" s="235"/>
      <c r="AH45" s="235"/>
      <c r="AI45" s="235"/>
      <c r="AJ45" s="235"/>
      <c r="AK45" s="235"/>
      <c r="AL45" s="236"/>
      <c r="AM45" s="192"/>
      <c r="AN45" s="193"/>
      <c r="AO45" s="193"/>
      <c r="AP45" s="194"/>
      <c r="AQ45" s="198"/>
      <c r="AR45" s="199"/>
      <c r="AS45" s="199"/>
      <c r="AT45" s="200"/>
      <c r="AU45" s="203"/>
      <c r="AV45" s="204"/>
      <c r="AW45" s="204"/>
      <c r="AX45" s="204"/>
      <c r="AY45" s="206"/>
      <c r="AZ45" s="206"/>
      <c r="BA45" s="206"/>
      <c r="BB45" s="206"/>
      <c r="BC45" s="206"/>
      <c r="BD45" s="206"/>
      <c r="BE45" s="206"/>
      <c r="BF45" s="206"/>
      <c r="BG45" s="206"/>
      <c r="BH45" s="206"/>
      <c r="BI45" s="208"/>
      <c r="BO45" s="209"/>
      <c r="BQ45" s="164"/>
      <c r="BS45" s="168"/>
      <c r="BT45" s="168"/>
      <c r="BU45" s="168"/>
      <c r="BV45" s="168"/>
      <c r="BW45" s="168"/>
      <c r="BX45" s="168"/>
      <c r="BY45" s="168"/>
      <c r="BZ45" s="168"/>
      <c r="CA45" s="168"/>
      <c r="CB45" s="168"/>
      <c r="CC45" s="168"/>
      <c r="CD45" s="168"/>
      <c r="CE45" s="168"/>
      <c r="CG45" s="279"/>
      <c r="CI45" s="167"/>
      <c r="CJ45" s="167"/>
      <c r="CK45" s="167"/>
      <c r="CL45" s="283"/>
      <c r="CM45" s="167"/>
      <c r="CN45" s="167"/>
      <c r="CO45" s="167"/>
      <c r="CP45" s="283"/>
      <c r="CQ45" s="167"/>
      <c r="CR45" s="167"/>
      <c r="CS45" s="167"/>
      <c r="CT45" s="283"/>
      <c r="CU45" s="283"/>
      <c r="CV45" s="283"/>
      <c r="CW45" s="167"/>
      <c r="CX45" s="167"/>
      <c r="CY45" s="167"/>
    </row>
    <row r="46" spans="3:103" ht="9" hidden="1" customHeight="1" outlineLevel="1" x14ac:dyDescent="0.25">
      <c r="X46" s="5"/>
      <c r="Y46" s="5"/>
      <c r="Z46" s="183"/>
      <c r="AA46" s="184"/>
      <c r="AB46" s="184"/>
      <c r="AC46" s="184"/>
      <c r="AD46" s="184"/>
      <c r="AE46" s="184"/>
      <c r="AF46" s="184"/>
      <c r="AG46" s="184"/>
      <c r="AH46" s="184"/>
      <c r="AI46" s="184"/>
      <c r="AJ46" s="184"/>
      <c r="AK46" s="184"/>
      <c r="AL46" s="185"/>
      <c r="AM46" s="189"/>
      <c r="AN46" s="190"/>
      <c r="AO46" s="190"/>
      <c r="AP46" s="191"/>
      <c r="AQ46" s="195"/>
      <c r="AR46" s="196"/>
      <c r="AS46" s="196"/>
      <c r="AT46" s="197"/>
      <c r="AU46" s="201" t="str">
        <f t="shared" ref="AU46" si="112">IF(CL46&lt;&gt;"",CL46,"")</f>
        <v/>
      </c>
      <c r="AV46" s="202"/>
      <c r="AW46" s="202"/>
      <c r="AX46" s="202"/>
      <c r="AY46" s="205" t="str">
        <f t="shared" ref="AY46" si="113">IF(CS46&lt;&gt;"",CS46,"")</f>
        <v/>
      </c>
      <c r="AZ46" s="205"/>
      <c r="BA46" s="205"/>
      <c r="BB46" s="205"/>
      <c r="BC46" s="205"/>
      <c r="BD46" s="205"/>
      <c r="BE46" s="205" t="str">
        <f t="shared" ref="BE46" si="114">IF(CP46&lt;&gt;"",CP46,"")</f>
        <v/>
      </c>
      <c r="BF46" s="205"/>
      <c r="BG46" s="205"/>
      <c r="BH46" s="205"/>
      <c r="BI46" s="207"/>
      <c r="BO46" s="209">
        <v>8</v>
      </c>
      <c r="BP46" s="280" t="str">
        <f>IF(AND(AU50&lt;&gt;"",AU50&gt;1000),TRUE,"")</f>
        <v/>
      </c>
      <c r="BQ46" s="164">
        <f>SUM(MAX(BN$12:BN49),BO46/10)</f>
        <v>0.8</v>
      </c>
      <c r="BS46" s="168"/>
      <c r="BT46" s="168"/>
      <c r="BU46" s="168"/>
      <c r="BV46" s="168"/>
      <c r="BW46" s="168"/>
      <c r="BX46" s="168"/>
      <c r="BY46" s="168"/>
      <c r="BZ46" s="168"/>
      <c r="CA46" s="168"/>
      <c r="CB46" s="168"/>
      <c r="CC46" s="168"/>
      <c r="CD46" s="168"/>
      <c r="CE46" s="168"/>
      <c r="CG46" s="277" t="str">
        <f>IF(AQ46="","",IF(ISERROR(VALUE(AQ46)),"",AQ46))</f>
        <v/>
      </c>
      <c r="CI46" s="165" t="str">
        <f>IF(AND(BS46&lt;&gt;"",$CG46&lt;&gt;""),PRODUCT(BS46,$CG46),"")</f>
        <v/>
      </c>
      <c r="CJ46" s="165" t="str">
        <f>IF(AND(BT46&lt;&gt;"",$CG46&lt;&gt;""),PRODUCT(BT46,$CG46),"")</f>
        <v/>
      </c>
      <c r="CK46" s="165" t="str">
        <f>IF(AND(BU46&lt;&gt;"",$CG46&lt;&gt;""),PRODUCT(BU46,$CG46),"")</f>
        <v/>
      </c>
      <c r="CL46" s="281" t="str">
        <f t="shared" ref="CL46" si="115">IF(SUM(CI46:CK49)=0,"",SUM(CI46:CK49))</f>
        <v/>
      </c>
      <c r="CM46" s="165" t="str">
        <f t="shared" ref="CM46" si="116">IF(AND(BV46&lt;&gt;"",$CG46&lt;&gt;""),PRODUCT(BV46,$CG46),"")</f>
        <v/>
      </c>
      <c r="CN46" s="165" t="str">
        <f t="shared" ref="CN46" si="117">IF(AND(BW46&lt;&gt;"",$CG46&lt;&gt;""),PRODUCT(BW46,$CG46),"")</f>
        <v/>
      </c>
      <c r="CO46" s="165" t="str">
        <f t="shared" ref="CO46" si="118">IF(AND(BX46&lt;&gt;"",$CG46&lt;&gt;""),PRODUCT(BX46,$CG46),"")</f>
        <v/>
      </c>
      <c r="CP46" s="281" t="str">
        <f t="shared" ref="CP46" si="119">IF(SUM(CM46:CO49)=0,"",SUM(CM46:CO49))</f>
        <v/>
      </c>
      <c r="CQ46" s="165" t="str">
        <f t="shared" ref="CQ46" si="120">IF(AND(BY46&lt;&gt;"",$CG46&lt;&gt;""),PRODUCT(BY46,$CG46),"")</f>
        <v/>
      </c>
      <c r="CR46" s="165" t="str">
        <f t="shared" ref="CR46" si="121">IF(AND(BZ46&lt;&gt;"",$CG46&lt;&gt;""),PRODUCT(BZ46,$CG46),"")</f>
        <v/>
      </c>
      <c r="CS46" s="165" t="str">
        <f t="shared" ref="CS46" si="122">IF(AND(CA46&lt;&gt;"",$CG46&lt;&gt;""),PRODUCT(CA46,$CG46),"")</f>
        <v/>
      </c>
      <c r="CT46" s="281" t="str">
        <f t="shared" ref="CT46" si="123">IF(AND(CB46&lt;&gt;"",CQ46&lt;&gt;""),PRODUCT(CB46,CQ46),"")</f>
        <v/>
      </c>
      <c r="CU46" s="281" t="str">
        <f t="shared" ref="CU46" si="124">IF(AND(CC46&lt;&gt;"",CR46&lt;&gt;""),PRODUCT(CC46,CR46),"")</f>
        <v/>
      </c>
      <c r="CV46" s="281" t="str">
        <f t="shared" ref="CV46" si="125">IF(AND(CD46&lt;&gt;"",CS46&lt;&gt;""),PRODUCT(CD46,CS46),"")</f>
        <v/>
      </c>
      <c r="CW46" s="165" t="str">
        <f t="shared" ref="CW46" si="126">IF(AND($CE46&lt;&gt;"",CQ46&lt;&gt;""),PRODUCT($CE46,CQ46),"")</f>
        <v/>
      </c>
      <c r="CX46" s="165" t="str">
        <f t="shared" ref="CX46" si="127">IF(AND($CE46&lt;&gt;"",CR46&lt;&gt;""),PRODUCT($CE46,CR46),"")</f>
        <v/>
      </c>
      <c r="CY46" s="165" t="str">
        <f t="shared" ref="CY46" si="128">IF(AND($CE46&lt;&gt;"",CS46&lt;&gt;""),PRODUCT($CE46,CS46),"")</f>
        <v/>
      </c>
    </row>
    <row r="47" spans="3:103" ht="4.5" hidden="1" customHeight="1" outlineLevel="1" x14ac:dyDescent="0.25">
      <c r="X47" s="5"/>
      <c r="Y47" s="5"/>
      <c r="Z47" s="183"/>
      <c r="AA47" s="184"/>
      <c r="AB47" s="184"/>
      <c r="AC47" s="184"/>
      <c r="AD47" s="184"/>
      <c r="AE47" s="184"/>
      <c r="AF47" s="184"/>
      <c r="AG47" s="184"/>
      <c r="AH47" s="184"/>
      <c r="AI47" s="184"/>
      <c r="AJ47" s="184"/>
      <c r="AK47" s="184"/>
      <c r="AL47" s="185"/>
      <c r="AM47" s="189"/>
      <c r="AN47" s="190"/>
      <c r="AO47" s="190"/>
      <c r="AP47" s="191"/>
      <c r="AQ47" s="195"/>
      <c r="AR47" s="196"/>
      <c r="AS47" s="196"/>
      <c r="AT47" s="197"/>
      <c r="AU47" s="201"/>
      <c r="AV47" s="202"/>
      <c r="AW47" s="202"/>
      <c r="AX47" s="202"/>
      <c r="AY47" s="205"/>
      <c r="AZ47" s="205"/>
      <c r="BA47" s="205"/>
      <c r="BB47" s="205"/>
      <c r="BC47" s="205"/>
      <c r="BD47" s="205"/>
      <c r="BE47" s="205"/>
      <c r="BF47" s="205"/>
      <c r="BG47" s="205"/>
      <c r="BH47" s="205"/>
      <c r="BI47" s="207"/>
      <c r="BO47" s="209"/>
      <c r="BP47" s="280"/>
      <c r="BQ47" s="164"/>
      <c r="BS47" s="168"/>
      <c r="BT47" s="168"/>
      <c r="BU47" s="168"/>
      <c r="BV47" s="168"/>
      <c r="BW47" s="168"/>
      <c r="BX47" s="168"/>
      <c r="BY47" s="168"/>
      <c r="BZ47" s="168"/>
      <c r="CA47" s="168"/>
      <c r="CB47" s="168"/>
      <c r="CC47" s="168"/>
      <c r="CD47" s="168"/>
      <c r="CE47" s="168"/>
      <c r="CG47" s="278"/>
      <c r="CI47" s="166"/>
      <c r="CJ47" s="166"/>
      <c r="CK47" s="166"/>
      <c r="CL47" s="282"/>
      <c r="CM47" s="166"/>
      <c r="CN47" s="166"/>
      <c r="CO47" s="166"/>
      <c r="CP47" s="282"/>
      <c r="CQ47" s="166"/>
      <c r="CR47" s="166"/>
      <c r="CS47" s="166"/>
      <c r="CT47" s="282"/>
      <c r="CU47" s="282"/>
      <c r="CV47" s="282"/>
      <c r="CW47" s="166"/>
      <c r="CX47" s="166"/>
      <c r="CY47" s="166"/>
    </row>
    <row r="48" spans="3:103" ht="9" hidden="1" customHeight="1" outlineLevel="1" x14ac:dyDescent="0.25">
      <c r="X48" s="5"/>
      <c r="Y48" s="5"/>
      <c r="Z48" s="183"/>
      <c r="AA48" s="184"/>
      <c r="AB48" s="184"/>
      <c r="AC48" s="184"/>
      <c r="AD48" s="184"/>
      <c r="AE48" s="184"/>
      <c r="AF48" s="184"/>
      <c r="AG48" s="184"/>
      <c r="AH48" s="184"/>
      <c r="AI48" s="184"/>
      <c r="AJ48" s="184"/>
      <c r="AK48" s="184"/>
      <c r="AL48" s="185"/>
      <c r="AM48" s="189"/>
      <c r="AN48" s="190"/>
      <c r="AO48" s="190"/>
      <c r="AP48" s="191"/>
      <c r="AQ48" s="195"/>
      <c r="AR48" s="196"/>
      <c r="AS48" s="196"/>
      <c r="AT48" s="197"/>
      <c r="AU48" s="201"/>
      <c r="AV48" s="202"/>
      <c r="AW48" s="202"/>
      <c r="AX48" s="202"/>
      <c r="AY48" s="205"/>
      <c r="AZ48" s="205"/>
      <c r="BA48" s="205"/>
      <c r="BB48" s="205"/>
      <c r="BC48" s="205"/>
      <c r="BD48" s="205"/>
      <c r="BE48" s="205"/>
      <c r="BF48" s="205"/>
      <c r="BG48" s="205"/>
      <c r="BH48" s="205"/>
      <c r="BI48" s="207"/>
      <c r="BO48" s="209"/>
      <c r="BP48" s="280"/>
      <c r="BQ48" s="164"/>
      <c r="BS48" s="168"/>
      <c r="BT48" s="168"/>
      <c r="BU48" s="168"/>
      <c r="BV48" s="168"/>
      <c r="BW48" s="168"/>
      <c r="BX48" s="168"/>
      <c r="BY48" s="168"/>
      <c r="BZ48" s="168"/>
      <c r="CA48" s="168"/>
      <c r="CB48" s="168"/>
      <c r="CC48" s="168"/>
      <c r="CD48" s="168"/>
      <c r="CE48" s="168"/>
      <c r="CG48" s="278"/>
      <c r="CI48" s="166"/>
      <c r="CJ48" s="166"/>
      <c r="CK48" s="166"/>
      <c r="CL48" s="282"/>
      <c r="CM48" s="166"/>
      <c r="CN48" s="166"/>
      <c r="CO48" s="166"/>
      <c r="CP48" s="282"/>
      <c r="CQ48" s="166"/>
      <c r="CR48" s="166"/>
      <c r="CS48" s="166"/>
      <c r="CT48" s="282"/>
      <c r="CU48" s="282"/>
      <c r="CV48" s="282"/>
      <c r="CW48" s="166"/>
      <c r="CX48" s="166"/>
      <c r="CY48" s="166"/>
    </row>
    <row r="49" spans="2:104" ht="4.5" hidden="1" customHeight="1" outlineLevel="1" x14ac:dyDescent="0.25">
      <c r="C49" s="5"/>
      <c r="D49" s="5"/>
      <c r="E49" s="5"/>
      <c r="F49" s="5"/>
      <c r="G49" s="5"/>
      <c r="H49" s="5"/>
      <c r="I49" s="5"/>
      <c r="J49" s="5"/>
      <c r="K49" s="5"/>
      <c r="L49" s="5"/>
      <c r="M49" s="5"/>
      <c r="N49" s="5"/>
      <c r="O49" s="5"/>
      <c r="P49" s="5"/>
      <c r="Q49" s="5"/>
      <c r="R49" s="5"/>
      <c r="S49" s="5"/>
      <c r="T49" s="5"/>
      <c r="U49" s="5"/>
      <c r="V49" s="5"/>
      <c r="W49" s="5"/>
      <c r="X49" s="5"/>
      <c r="Y49" s="5"/>
      <c r="Z49" s="186"/>
      <c r="AA49" s="187"/>
      <c r="AB49" s="187"/>
      <c r="AC49" s="187"/>
      <c r="AD49" s="187"/>
      <c r="AE49" s="187"/>
      <c r="AF49" s="187"/>
      <c r="AG49" s="187"/>
      <c r="AH49" s="187"/>
      <c r="AI49" s="187"/>
      <c r="AJ49" s="187"/>
      <c r="AK49" s="187"/>
      <c r="AL49" s="188"/>
      <c r="AM49" s="192"/>
      <c r="AN49" s="193"/>
      <c r="AO49" s="193"/>
      <c r="AP49" s="194"/>
      <c r="AQ49" s="198"/>
      <c r="AR49" s="199"/>
      <c r="AS49" s="199"/>
      <c r="AT49" s="200"/>
      <c r="AU49" s="203"/>
      <c r="AV49" s="204"/>
      <c r="AW49" s="204"/>
      <c r="AX49" s="204"/>
      <c r="AY49" s="206"/>
      <c r="AZ49" s="206"/>
      <c r="BA49" s="206"/>
      <c r="BB49" s="206"/>
      <c r="BC49" s="206"/>
      <c r="BD49" s="206"/>
      <c r="BE49" s="206"/>
      <c r="BF49" s="206"/>
      <c r="BG49" s="206"/>
      <c r="BH49" s="206"/>
      <c r="BI49" s="208"/>
      <c r="BO49" s="209"/>
      <c r="BP49" s="280"/>
      <c r="BQ49" s="164"/>
      <c r="BS49" s="168"/>
      <c r="BT49" s="168"/>
      <c r="BU49" s="168"/>
      <c r="BV49" s="168"/>
      <c r="BW49" s="168"/>
      <c r="BX49" s="168"/>
      <c r="BY49" s="168"/>
      <c r="BZ49" s="168"/>
      <c r="CA49" s="168"/>
      <c r="CB49" s="168"/>
      <c r="CC49" s="168"/>
      <c r="CD49" s="168"/>
      <c r="CE49" s="168"/>
      <c r="CG49" s="279"/>
      <c r="CI49" s="167"/>
      <c r="CJ49" s="167"/>
      <c r="CK49" s="167"/>
      <c r="CL49" s="283"/>
      <c r="CM49" s="167"/>
      <c r="CN49" s="167"/>
      <c r="CO49" s="167"/>
      <c r="CP49" s="283"/>
      <c r="CQ49" s="167"/>
      <c r="CR49" s="167"/>
      <c r="CS49" s="167"/>
      <c r="CT49" s="283"/>
      <c r="CU49" s="283"/>
      <c r="CV49" s="283"/>
      <c r="CW49" s="167"/>
      <c r="CX49" s="167"/>
      <c r="CY49" s="167"/>
    </row>
    <row r="50" spans="2:104" ht="12" hidden="1" customHeight="1" outlineLevel="1" x14ac:dyDescent="0.25">
      <c r="C50" s="49" t="str">
        <f>IF(BP50=TRUE,"  Consider calling to verify rebate availablility.","")</f>
        <v/>
      </c>
      <c r="X50" s="5"/>
      <c r="Y50" s="5"/>
      <c r="Z50" s="258" t="str">
        <f>"Total  "</f>
        <v xml:space="preserve">Total  </v>
      </c>
      <c r="AA50" s="259"/>
      <c r="AB50" s="259"/>
      <c r="AC50" s="259"/>
      <c r="AD50" s="259"/>
      <c r="AE50" s="259"/>
      <c r="AF50" s="259"/>
      <c r="AG50" s="259"/>
      <c r="AH50" s="259"/>
      <c r="AI50" s="259"/>
      <c r="AJ50" s="259"/>
      <c r="AK50" s="259"/>
      <c r="AL50" s="260"/>
      <c r="AM50" s="261"/>
      <c r="AN50" s="262"/>
      <c r="AO50" s="262"/>
      <c r="AP50" s="263"/>
      <c r="AQ50" s="264" t="str">
        <f>IF(SUM(AQ18:AT49)=0,"",SUM(AQ18:AT49))</f>
        <v/>
      </c>
      <c r="AR50" s="265"/>
      <c r="AS50" s="265"/>
      <c r="AT50" s="266"/>
      <c r="AU50" s="267" t="str">
        <f>IF(SUM(AU18:AX49)=0,"",SUM(AU18:AX49))</f>
        <v/>
      </c>
      <c r="AV50" s="268"/>
      <c r="AW50" s="268"/>
      <c r="AX50" s="269"/>
      <c r="AY50" s="270" t="str">
        <f>IF(SUM(AY18:BB49)=0,"",SUM(AY18:BB49))</f>
        <v/>
      </c>
      <c r="AZ50" s="271"/>
      <c r="BA50" s="271"/>
      <c r="BB50" s="271"/>
      <c r="BC50" s="271"/>
      <c r="BD50" s="272"/>
      <c r="BE50" s="270" t="str">
        <f>IF(SUM(BE18:BH49)=0,"",SUM(BE18:BH49))</f>
        <v/>
      </c>
      <c r="BF50" s="271"/>
      <c r="BG50" s="271"/>
      <c r="BH50" s="271"/>
      <c r="BI50" s="273"/>
      <c r="BN50" s="42">
        <f>IF(BN12&lt;&gt;"",BN12,"")</f>
        <v>0</v>
      </c>
      <c r="BP50" s="41" t="str">
        <f>IF(AND(AU50&lt;&gt;"",AU50&gt;1000),TRUE,"")</f>
        <v/>
      </c>
      <c r="BQ50" s="98">
        <f>SUM(MAX(BN$12:BN49),0)</f>
        <v>0</v>
      </c>
      <c r="BS50" s="40"/>
      <c r="BT50" s="40"/>
      <c r="BU50" s="40"/>
      <c r="BV50" s="40"/>
      <c r="BW50" s="40"/>
      <c r="BX50" s="40"/>
      <c r="BY50" s="40"/>
      <c r="BZ50" s="40"/>
      <c r="CA50" s="40"/>
      <c r="CB50" s="40"/>
      <c r="CC50" s="40"/>
      <c r="CD50" s="40"/>
      <c r="CE50" s="40"/>
      <c r="CG50" s="46" t="str">
        <f t="shared" ref="CG50" si="129">IF(SUM(CG18:CG49)=0,"",SUM(CG18:CG49))</f>
        <v/>
      </c>
      <c r="CI50" s="46" t="str">
        <f t="shared" ref="CI50:CS50" si="130">IF(SUM(CI18:CI49)=0,"",SUM(CI18:CI49))</f>
        <v/>
      </c>
      <c r="CJ50" s="46" t="str">
        <f t="shared" si="130"/>
        <v/>
      </c>
      <c r="CK50" s="46" t="str">
        <f t="shared" si="130"/>
        <v/>
      </c>
      <c r="CL50" s="46" t="str">
        <f t="shared" si="130"/>
        <v/>
      </c>
      <c r="CM50" s="46" t="str">
        <f t="shared" si="130"/>
        <v/>
      </c>
      <c r="CN50" s="46" t="str">
        <f t="shared" si="130"/>
        <v/>
      </c>
      <c r="CO50" s="46" t="str">
        <f t="shared" si="130"/>
        <v/>
      </c>
      <c r="CP50" s="46" t="str">
        <f t="shared" si="130"/>
        <v/>
      </c>
      <c r="CQ50" s="46" t="str">
        <f t="shared" si="130"/>
        <v/>
      </c>
      <c r="CR50" s="46" t="str">
        <f t="shared" si="130"/>
        <v/>
      </c>
      <c r="CS50" s="46" t="str">
        <f t="shared" si="130"/>
        <v/>
      </c>
      <c r="CT50" s="47" t="str">
        <f t="shared" ref="CT50" si="131">IF(OR(SUM(CT18:CT49)=0,SUM(CQ18:CQ49)=0),"",SUM(CT18:CT49)/SUM(CQ18:CQ49))</f>
        <v/>
      </c>
      <c r="CU50" s="47" t="str">
        <f t="shared" ref="CU50" si="132">IF(OR(SUM(CU18:CU49)=0,SUM(CR18:CR49)=0),"",SUM(CU18:CU49)/SUM(CR18:CR49))</f>
        <v/>
      </c>
      <c r="CV50" s="47" t="str">
        <f>IF(OR(SUM(CV18:CV49)=0,SUM(CS18:CS49)=0),"",SUM(CV18:CV49)/SUM(CS18:CS49))</f>
        <v/>
      </c>
      <c r="CW50" s="48" t="str">
        <f t="shared" ref="CW50" si="133">IF(OR(SUM(CW18:CW49)=0,SUM(CQ18:CQ49)=0),"",SUM(CW18:CW49)/SUM(CQ18:CQ49))</f>
        <v/>
      </c>
      <c r="CX50" s="48" t="str">
        <f t="shared" ref="CX50" si="134">IF(OR(SUM(CX18:CX49)=0,SUM(CR18:CR49)=0),"",SUM(CX18:CX49)/SUM(CR18:CR49))</f>
        <v/>
      </c>
      <c r="CY50" s="48" t="str">
        <f>IF(OR(SUM(CY18:CY49)=0,SUM(CS18:CS49)=0),"",SUM(CY18:CY49)/SUM(CS18:CS49))</f>
        <v/>
      </c>
      <c r="CZ50" s="47" t="str">
        <f>IF(SUM(CW50:CY50)=0,"",AVERAGE(CW50:CY50))</f>
        <v/>
      </c>
    </row>
    <row r="51" spans="2:104" ht="4.5" customHeight="1" x14ac:dyDescent="0.25"/>
    <row r="52" spans="2:104" ht="15" customHeight="1" x14ac:dyDescent="0.25">
      <c r="B52" s="2"/>
      <c r="C52" s="3" t="str">
        <f>IF(BN52=0,"Template","Project "&amp;TEXT(BN52,"00"))</f>
        <v>Project 01</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10"/>
      <c r="BN52" s="41">
        <f>SUM(MAX(BN$5:BN51),1)</f>
        <v>1</v>
      </c>
      <c r="BP52" s="42" t="str">
        <f>IF(AND(AU90&lt;&gt;"",AU90&gt;1000,L86=""),1,"")</f>
        <v/>
      </c>
    </row>
    <row r="53" spans="2:104" ht="4.5" customHeight="1" x14ac:dyDescent="0.25">
      <c r="V53" s="1"/>
      <c r="W53" s="1"/>
    </row>
    <row r="54" spans="2:104" ht="9" customHeight="1" x14ac:dyDescent="0.25">
      <c r="C54" s="151" t="s">
        <v>7</v>
      </c>
      <c r="D54" s="151"/>
      <c r="E54" s="151"/>
      <c r="F54" s="151"/>
      <c r="G54" s="151"/>
      <c r="H54" s="151"/>
      <c r="I54" s="151"/>
      <c r="J54" s="151"/>
      <c r="K54" s="151"/>
      <c r="L54" s="151"/>
      <c r="M54" s="151"/>
      <c r="N54" s="151"/>
      <c r="O54" s="151"/>
      <c r="P54" s="151"/>
      <c r="Q54" s="151"/>
      <c r="R54" s="151"/>
      <c r="S54" s="151"/>
      <c r="T54" s="151"/>
      <c r="U54" s="151"/>
      <c r="V54" s="151"/>
      <c r="W54" s="151"/>
      <c r="X54" s="5"/>
      <c r="Y54" s="5"/>
      <c r="Z54" s="257" t="s">
        <v>85</v>
      </c>
      <c r="AA54" s="169"/>
      <c r="AB54" s="169"/>
      <c r="AC54" s="169"/>
      <c r="AD54" s="169"/>
      <c r="AE54" s="169"/>
      <c r="AF54" s="169"/>
      <c r="AG54" s="169"/>
      <c r="AH54" s="169"/>
      <c r="AI54" s="169"/>
      <c r="AJ54" s="169"/>
      <c r="AK54" s="169"/>
      <c r="AL54" s="170"/>
      <c r="AM54" s="177" t="s">
        <v>6</v>
      </c>
      <c r="AN54" s="177"/>
      <c r="AO54" s="177"/>
      <c r="AP54" s="177"/>
      <c r="AQ54" s="177" t="s">
        <v>5</v>
      </c>
      <c r="AR54" s="177"/>
      <c r="AS54" s="177"/>
      <c r="AT54" s="177"/>
      <c r="AU54" s="177" t="s">
        <v>78</v>
      </c>
      <c r="AV54" s="177"/>
      <c r="AW54" s="177"/>
      <c r="AX54" s="177"/>
      <c r="AY54" s="177" t="s">
        <v>9</v>
      </c>
      <c r="AZ54" s="177"/>
      <c r="BA54" s="177"/>
      <c r="BB54" s="177"/>
      <c r="BC54" s="177"/>
      <c r="BD54" s="177"/>
      <c r="BE54" s="177" t="s">
        <v>10</v>
      </c>
      <c r="BF54" s="177"/>
      <c r="BG54" s="177"/>
      <c r="BH54" s="177"/>
      <c r="BI54" s="180"/>
    </row>
    <row r="55" spans="2:104" ht="4.5" customHeight="1" x14ac:dyDescent="0.25">
      <c r="C55" s="151"/>
      <c r="D55" s="151"/>
      <c r="E55" s="151"/>
      <c r="F55" s="151"/>
      <c r="G55" s="151"/>
      <c r="H55" s="151"/>
      <c r="I55" s="151"/>
      <c r="J55" s="151"/>
      <c r="K55" s="151"/>
      <c r="L55" s="151"/>
      <c r="M55" s="151"/>
      <c r="N55" s="151"/>
      <c r="O55" s="151"/>
      <c r="P55" s="151"/>
      <c r="Q55" s="151"/>
      <c r="R55" s="151"/>
      <c r="S55" s="151"/>
      <c r="T55" s="151"/>
      <c r="U55" s="151"/>
      <c r="V55" s="151"/>
      <c r="W55" s="151"/>
      <c r="X55" s="5"/>
      <c r="Y55" s="5"/>
      <c r="Z55" s="171"/>
      <c r="AA55" s="172"/>
      <c r="AB55" s="172"/>
      <c r="AC55" s="172"/>
      <c r="AD55" s="172"/>
      <c r="AE55" s="172"/>
      <c r="AF55" s="172"/>
      <c r="AG55" s="172"/>
      <c r="AH55" s="172"/>
      <c r="AI55" s="172"/>
      <c r="AJ55" s="172"/>
      <c r="AK55" s="172"/>
      <c r="AL55" s="173"/>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81"/>
    </row>
    <row r="56" spans="2:104" ht="9" customHeight="1" x14ac:dyDescent="0.25">
      <c r="C56" s="151"/>
      <c r="D56" s="151"/>
      <c r="E56" s="151"/>
      <c r="F56" s="151"/>
      <c r="G56" s="151"/>
      <c r="H56" s="151"/>
      <c r="I56" s="151"/>
      <c r="J56" s="151"/>
      <c r="K56" s="151"/>
      <c r="L56" s="151"/>
      <c r="M56" s="151"/>
      <c r="N56" s="151"/>
      <c r="O56" s="151"/>
      <c r="P56" s="151"/>
      <c r="Q56" s="151"/>
      <c r="R56" s="151"/>
      <c r="S56" s="151"/>
      <c r="T56" s="151"/>
      <c r="U56" s="151"/>
      <c r="V56" s="151"/>
      <c r="W56" s="151"/>
      <c r="X56" s="5"/>
      <c r="Y56" s="5"/>
      <c r="Z56" s="171"/>
      <c r="AA56" s="172"/>
      <c r="AB56" s="172"/>
      <c r="AC56" s="172"/>
      <c r="AD56" s="172"/>
      <c r="AE56" s="172"/>
      <c r="AF56" s="172"/>
      <c r="AG56" s="172"/>
      <c r="AH56" s="172"/>
      <c r="AI56" s="172"/>
      <c r="AJ56" s="172"/>
      <c r="AK56" s="172"/>
      <c r="AL56" s="173"/>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81"/>
    </row>
    <row r="57" spans="2:104" ht="4.5" customHeight="1" x14ac:dyDescent="0.25">
      <c r="C57" s="5"/>
      <c r="D57" s="5"/>
      <c r="E57" s="5"/>
      <c r="F57" s="5"/>
      <c r="G57" s="5"/>
      <c r="H57" s="5"/>
      <c r="I57" s="5"/>
      <c r="J57" s="5"/>
      <c r="K57" s="5"/>
      <c r="L57" s="5"/>
      <c r="M57" s="5"/>
      <c r="N57" s="5"/>
      <c r="O57" s="5"/>
      <c r="P57" s="5"/>
      <c r="Q57" s="5"/>
      <c r="R57" s="5"/>
      <c r="S57" s="5"/>
      <c r="T57" s="5"/>
      <c r="U57" s="5"/>
      <c r="V57" s="5"/>
      <c r="W57" s="5"/>
      <c r="X57" s="5"/>
      <c r="Y57" s="5"/>
      <c r="Z57" s="174"/>
      <c r="AA57" s="175"/>
      <c r="AB57" s="175"/>
      <c r="AC57" s="175"/>
      <c r="AD57" s="175"/>
      <c r="AE57" s="175"/>
      <c r="AF57" s="175"/>
      <c r="AG57" s="175"/>
      <c r="AH57" s="175"/>
      <c r="AI57" s="175"/>
      <c r="AJ57" s="175"/>
      <c r="AK57" s="175"/>
      <c r="AL57" s="176"/>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82"/>
    </row>
    <row r="58" spans="2:104" ht="9" customHeight="1" x14ac:dyDescent="0.25">
      <c r="C58" s="152" t="s">
        <v>2</v>
      </c>
      <c r="D58" s="152"/>
      <c r="E58" s="152"/>
      <c r="F58" s="152"/>
      <c r="G58" s="152"/>
      <c r="H58" s="152"/>
      <c r="I58" s="152"/>
      <c r="J58" s="152"/>
      <c r="K58" s="157"/>
      <c r="L58" s="210"/>
      <c r="M58" s="211"/>
      <c r="N58" s="211"/>
      <c r="O58" s="211"/>
      <c r="P58" s="211"/>
      <c r="Q58" s="211"/>
      <c r="R58" s="211"/>
      <c r="S58" s="211"/>
      <c r="T58" s="211"/>
      <c r="U58" s="211"/>
      <c r="V58" s="211"/>
      <c r="W58" s="212"/>
      <c r="X58" s="5"/>
      <c r="Y58" s="5"/>
      <c r="Z58" s="228" t="s">
        <v>191</v>
      </c>
      <c r="AA58" s="229"/>
      <c r="AB58" s="229"/>
      <c r="AC58" s="229"/>
      <c r="AD58" s="229"/>
      <c r="AE58" s="229"/>
      <c r="AF58" s="229"/>
      <c r="AG58" s="229"/>
      <c r="AH58" s="229"/>
      <c r="AI58" s="229"/>
      <c r="AJ58" s="229"/>
      <c r="AK58" s="229"/>
      <c r="AL58" s="230"/>
      <c r="AM58" s="237">
        <f>IF(SUM(BS58:BU61)=0,"",SUM(BS58:BU61))</f>
        <v>400</v>
      </c>
      <c r="AN58" s="238"/>
      <c r="AO58" s="238"/>
      <c r="AP58" s="239"/>
      <c r="AQ58" s="240"/>
      <c r="AR58" s="241"/>
      <c r="AS58" s="241"/>
      <c r="AT58" s="242"/>
      <c r="AU58" s="243" t="str">
        <f>IF(CL58&lt;&gt;"",CL58,"")</f>
        <v/>
      </c>
      <c r="AV58" s="244"/>
      <c r="AW58" s="244"/>
      <c r="AX58" s="244"/>
      <c r="AY58" s="245" t="str">
        <f>IF(CS58&lt;&gt;"",CS58,"")</f>
        <v/>
      </c>
      <c r="AZ58" s="245"/>
      <c r="BA58" s="245"/>
      <c r="BB58" s="245"/>
      <c r="BC58" s="245"/>
      <c r="BD58" s="245"/>
      <c r="BE58" s="245" t="str">
        <f>IF(CP58&lt;&gt;"",CP58,"")</f>
        <v/>
      </c>
      <c r="BF58" s="245"/>
      <c r="BG58" s="245"/>
      <c r="BH58" s="245"/>
      <c r="BI58" s="246"/>
      <c r="BO58" s="209">
        <v>1</v>
      </c>
      <c r="BQ58" s="164">
        <f>SUM(MAX(BN$12:BN61),BO58/10)</f>
        <v>1.1000000000000001</v>
      </c>
      <c r="BS58" s="274" t="str">
        <f>IF(INDEX(BS$18:BS$49,MATCH($BO58,$BO$18:$BO$49,0))="","",INDEX(BS$18:BS$49,MATCH($BO58,$BO$18:$BO$49,0)))</f>
        <v/>
      </c>
      <c r="BT58" s="274" t="str">
        <f t="shared" ref="BT58:CE58" si="135">IF(INDEX(BT$18:BT$49,MATCH($BO58,$BO$18:$BO$49,0))="","",INDEX(BT$18:BT$49,MATCH($BO58,$BO$18:$BO$49,0)))</f>
        <v/>
      </c>
      <c r="BU58" s="274">
        <f t="shared" si="135"/>
        <v>400</v>
      </c>
      <c r="BV58" s="274" t="str">
        <f>IF(INDEX(BV$18:BV$49,MATCH($BO58,$BO$18:$BO$49,0))="","",INDEX(BV$18:BV$49,MATCH($BO58,$BO$18:$BO$49,0)))</f>
        <v/>
      </c>
      <c r="BW58" s="274" t="str">
        <f>IF(INDEX(BW$18:BW$49,MATCH($BO58,$BO$18:$BO$49,0))="","",INDEX(BW$18:BW$49,MATCH($BO58,$BO$18:$BO$49,0)))</f>
        <v/>
      </c>
      <c r="BX58" s="274">
        <f>IF(INDEX(BX$18:BX$49,MATCH($BO58,$BO$18:$BO$49,0))="","",INDEX(BX$18:BX$49,MATCH($BO58,$BO$18:$BO$49,0)))</f>
        <v>24.295754000000002</v>
      </c>
      <c r="BY58" s="274" t="str">
        <f t="shared" si="135"/>
        <v/>
      </c>
      <c r="BZ58" s="274" t="str">
        <f t="shared" si="135"/>
        <v/>
      </c>
      <c r="CA58" s="274">
        <f t="shared" si="135"/>
        <v>11196.2</v>
      </c>
      <c r="CB58" s="274" t="str">
        <f t="shared" si="135"/>
        <v/>
      </c>
      <c r="CC58" s="274" t="str">
        <f t="shared" si="135"/>
        <v/>
      </c>
      <c r="CD58" s="274">
        <f t="shared" si="135"/>
        <v>1</v>
      </c>
      <c r="CE58" s="274">
        <f t="shared" si="135"/>
        <v>8</v>
      </c>
      <c r="CG58" s="277" t="str">
        <f>IF(AQ58="","",IF(ISERROR(VALUE(AQ58)),"",AQ58))</f>
        <v/>
      </c>
      <c r="CI58" s="165" t="str">
        <f>IF(AND(BS58&lt;&gt;"",$CG58&lt;&gt;""),PRODUCT(BS58,$CG58),"")</f>
        <v/>
      </c>
      <c r="CJ58" s="165" t="str">
        <f>IF(AND(BT58&lt;&gt;"",$CG58&lt;&gt;""),PRODUCT(BT58,$CG58),"")</f>
        <v/>
      </c>
      <c r="CK58" s="165" t="str">
        <f>IF(AND(BU58&lt;&gt;"",$CG58&lt;&gt;""),PRODUCT(BU58,$CG58),"")</f>
        <v/>
      </c>
      <c r="CL58" s="281" t="str">
        <f>IF(SUM(CI58:CK61)=0,"",SUM(CI58:CK61))</f>
        <v/>
      </c>
      <c r="CM58" s="165" t="str">
        <f>IF(AND(BV58&lt;&gt;"",$CG58&lt;&gt;""),PRODUCT(BV58,$CG58),"")</f>
        <v/>
      </c>
      <c r="CN58" s="165" t="str">
        <f t="shared" ref="CN58" si="136">IF(AND(BW58&lt;&gt;"",$CG58&lt;&gt;""),PRODUCT(BW58,$CG58),"")</f>
        <v/>
      </c>
      <c r="CO58" s="165" t="str">
        <f t="shared" ref="CO58" si="137">IF(AND(BX58&lt;&gt;"",$CG58&lt;&gt;""),PRODUCT(BX58,$CG58),"")</f>
        <v/>
      </c>
      <c r="CP58" s="281" t="str">
        <f>IF(SUM(CM58:CO61)=0,"",SUM(CM58:CO61))</f>
        <v/>
      </c>
      <c r="CQ58" s="165" t="str">
        <f>IF(AND(BY58&lt;&gt;"",$CG58&lt;&gt;""),PRODUCT(BY58,$CG58),"")</f>
        <v/>
      </c>
      <c r="CR58" s="165" t="str">
        <f t="shared" ref="CR58" si="138">IF(AND(BZ58&lt;&gt;"",$CG58&lt;&gt;""),PRODUCT(BZ58,$CG58),"")</f>
        <v/>
      </c>
      <c r="CS58" s="165" t="str">
        <f t="shared" ref="CS58" si="139">IF(AND(CA58&lt;&gt;"",$CG58&lt;&gt;""),PRODUCT(CA58,$CG58),"")</f>
        <v/>
      </c>
      <c r="CT58" s="281" t="str">
        <f>IF(AND(CB58&lt;&gt;"",CQ58&lt;&gt;""),PRODUCT(CB58,CQ58),"")</f>
        <v/>
      </c>
      <c r="CU58" s="281" t="str">
        <f t="shared" ref="CU58" si="140">IF(AND(CC58&lt;&gt;"",CR58&lt;&gt;""),PRODUCT(CC58,CR58),"")</f>
        <v/>
      </c>
      <c r="CV58" s="281" t="str">
        <f>IF(AND(CD58&lt;&gt;"",CS58&lt;&gt;""),PRODUCT(CD58,CS58),"")</f>
        <v/>
      </c>
      <c r="CW58" s="165" t="str">
        <f>IF(AND($CE58&lt;&gt;"",CQ58&lt;&gt;""),PRODUCT($CE58,CQ58),"")</f>
        <v/>
      </c>
      <c r="CX58" s="165" t="str">
        <f t="shared" ref="CX58" si="141">IF(AND($CE58&lt;&gt;"",CR58&lt;&gt;""),PRODUCT($CE58,CR58),"")</f>
        <v/>
      </c>
      <c r="CY58" s="165" t="str">
        <f t="shared" ref="CY58" si="142">IF(AND($CE58&lt;&gt;"",CS58&lt;&gt;""),PRODUCT($CE58,CS58),"")</f>
        <v/>
      </c>
    </row>
    <row r="59" spans="2:104" ht="4.5" customHeight="1" x14ac:dyDescent="0.25">
      <c r="C59" s="152"/>
      <c r="D59" s="152"/>
      <c r="E59" s="152"/>
      <c r="F59" s="152"/>
      <c r="G59" s="152"/>
      <c r="H59" s="152"/>
      <c r="I59" s="152"/>
      <c r="J59" s="152"/>
      <c r="K59" s="157"/>
      <c r="L59" s="213"/>
      <c r="M59" s="214"/>
      <c r="N59" s="214"/>
      <c r="O59" s="214"/>
      <c r="P59" s="214"/>
      <c r="Q59" s="214"/>
      <c r="R59" s="214"/>
      <c r="S59" s="214"/>
      <c r="T59" s="214"/>
      <c r="U59" s="214"/>
      <c r="V59" s="214"/>
      <c r="W59" s="215"/>
      <c r="X59" s="5"/>
      <c r="Y59" s="5"/>
      <c r="Z59" s="231"/>
      <c r="AA59" s="232"/>
      <c r="AB59" s="232"/>
      <c r="AC59" s="232"/>
      <c r="AD59" s="232"/>
      <c r="AE59" s="232"/>
      <c r="AF59" s="232"/>
      <c r="AG59" s="232"/>
      <c r="AH59" s="232"/>
      <c r="AI59" s="232"/>
      <c r="AJ59" s="232"/>
      <c r="AK59" s="232"/>
      <c r="AL59" s="233"/>
      <c r="AM59" s="189"/>
      <c r="AN59" s="190"/>
      <c r="AO59" s="190"/>
      <c r="AP59" s="191"/>
      <c r="AQ59" s="195"/>
      <c r="AR59" s="196"/>
      <c r="AS59" s="196"/>
      <c r="AT59" s="197"/>
      <c r="AU59" s="201"/>
      <c r="AV59" s="202"/>
      <c r="AW59" s="202"/>
      <c r="AX59" s="202"/>
      <c r="AY59" s="205"/>
      <c r="AZ59" s="205"/>
      <c r="BA59" s="205"/>
      <c r="BB59" s="205"/>
      <c r="BC59" s="205"/>
      <c r="BD59" s="205"/>
      <c r="BE59" s="205"/>
      <c r="BF59" s="205"/>
      <c r="BG59" s="205"/>
      <c r="BH59" s="205"/>
      <c r="BI59" s="207"/>
      <c r="BO59" s="209"/>
      <c r="BQ59" s="164"/>
      <c r="BS59" s="275"/>
      <c r="BT59" s="275"/>
      <c r="BU59" s="275"/>
      <c r="BV59" s="275"/>
      <c r="BW59" s="275"/>
      <c r="BX59" s="275"/>
      <c r="BY59" s="275"/>
      <c r="BZ59" s="275"/>
      <c r="CA59" s="275"/>
      <c r="CB59" s="275"/>
      <c r="CC59" s="275"/>
      <c r="CD59" s="275"/>
      <c r="CE59" s="275"/>
      <c r="CG59" s="278"/>
      <c r="CI59" s="166"/>
      <c r="CJ59" s="166"/>
      <c r="CK59" s="166"/>
      <c r="CL59" s="282"/>
      <c r="CM59" s="166"/>
      <c r="CN59" s="166"/>
      <c r="CO59" s="166"/>
      <c r="CP59" s="282"/>
      <c r="CQ59" s="166"/>
      <c r="CR59" s="166"/>
      <c r="CS59" s="166"/>
      <c r="CT59" s="282"/>
      <c r="CU59" s="282"/>
      <c r="CV59" s="282"/>
      <c r="CW59" s="166"/>
      <c r="CX59" s="166"/>
      <c r="CY59" s="166"/>
    </row>
    <row r="60" spans="2:104" ht="9" customHeight="1" x14ac:dyDescent="0.25">
      <c r="C60" s="152"/>
      <c r="D60" s="152"/>
      <c r="E60" s="152"/>
      <c r="F60" s="152"/>
      <c r="G60" s="152"/>
      <c r="H60" s="152"/>
      <c r="I60" s="152"/>
      <c r="J60" s="152"/>
      <c r="K60" s="157"/>
      <c r="L60" s="216"/>
      <c r="M60" s="217"/>
      <c r="N60" s="217"/>
      <c r="O60" s="217"/>
      <c r="P60" s="217"/>
      <c r="Q60" s="217"/>
      <c r="R60" s="217"/>
      <c r="S60" s="217"/>
      <c r="T60" s="217"/>
      <c r="U60" s="217"/>
      <c r="V60" s="217"/>
      <c r="W60" s="218"/>
      <c r="X60" s="5"/>
      <c r="Y60" s="5"/>
      <c r="Z60" s="231"/>
      <c r="AA60" s="232"/>
      <c r="AB60" s="232"/>
      <c r="AC60" s="232"/>
      <c r="AD60" s="232"/>
      <c r="AE60" s="232"/>
      <c r="AF60" s="232"/>
      <c r="AG60" s="232"/>
      <c r="AH60" s="232"/>
      <c r="AI60" s="232"/>
      <c r="AJ60" s="232"/>
      <c r="AK60" s="232"/>
      <c r="AL60" s="233"/>
      <c r="AM60" s="189"/>
      <c r="AN60" s="190"/>
      <c r="AO60" s="190"/>
      <c r="AP60" s="191"/>
      <c r="AQ60" s="195"/>
      <c r="AR60" s="196"/>
      <c r="AS60" s="196"/>
      <c r="AT60" s="197"/>
      <c r="AU60" s="201"/>
      <c r="AV60" s="202"/>
      <c r="AW60" s="202"/>
      <c r="AX60" s="202"/>
      <c r="AY60" s="205"/>
      <c r="AZ60" s="205"/>
      <c r="BA60" s="205"/>
      <c r="BB60" s="205"/>
      <c r="BC60" s="205"/>
      <c r="BD60" s="205"/>
      <c r="BE60" s="205"/>
      <c r="BF60" s="205"/>
      <c r="BG60" s="205"/>
      <c r="BH60" s="205"/>
      <c r="BI60" s="207"/>
      <c r="BO60" s="209"/>
      <c r="BQ60" s="164"/>
      <c r="BS60" s="275"/>
      <c r="BT60" s="275"/>
      <c r="BU60" s="275"/>
      <c r="BV60" s="275"/>
      <c r="BW60" s="275"/>
      <c r="BX60" s="275"/>
      <c r="BY60" s="275"/>
      <c r="BZ60" s="275"/>
      <c r="CA60" s="275"/>
      <c r="CB60" s="275"/>
      <c r="CC60" s="275"/>
      <c r="CD60" s="275"/>
      <c r="CE60" s="275"/>
      <c r="CG60" s="278"/>
      <c r="CI60" s="166"/>
      <c r="CJ60" s="166"/>
      <c r="CK60" s="166"/>
      <c r="CL60" s="282"/>
      <c r="CM60" s="166"/>
      <c r="CN60" s="166"/>
      <c r="CO60" s="166"/>
      <c r="CP60" s="282"/>
      <c r="CQ60" s="166"/>
      <c r="CR60" s="166"/>
      <c r="CS60" s="166"/>
      <c r="CT60" s="282"/>
      <c r="CU60" s="282"/>
      <c r="CV60" s="282"/>
      <c r="CW60" s="166"/>
      <c r="CX60" s="166"/>
      <c r="CY60" s="166"/>
    </row>
    <row r="61" spans="2:104" ht="4.5" customHeight="1" x14ac:dyDescent="0.25">
      <c r="C61" s="6"/>
      <c r="D61" s="6"/>
      <c r="E61" s="6"/>
      <c r="F61" s="6"/>
      <c r="G61" s="6"/>
      <c r="H61" s="6"/>
      <c r="I61" s="6"/>
      <c r="J61" s="6"/>
      <c r="K61" s="6"/>
      <c r="L61" s="5"/>
      <c r="M61" s="5"/>
      <c r="N61" s="5"/>
      <c r="O61" s="5"/>
      <c r="P61" s="5"/>
      <c r="Q61" s="5"/>
      <c r="R61" s="5"/>
      <c r="S61" s="5"/>
      <c r="T61" s="5"/>
      <c r="U61" s="5"/>
      <c r="V61" s="5"/>
      <c r="W61" s="5"/>
      <c r="X61" s="5"/>
      <c r="Y61" s="5"/>
      <c r="Z61" s="234"/>
      <c r="AA61" s="235"/>
      <c r="AB61" s="235"/>
      <c r="AC61" s="235"/>
      <c r="AD61" s="235"/>
      <c r="AE61" s="235"/>
      <c r="AF61" s="235"/>
      <c r="AG61" s="235"/>
      <c r="AH61" s="235"/>
      <c r="AI61" s="235"/>
      <c r="AJ61" s="235"/>
      <c r="AK61" s="235"/>
      <c r="AL61" s="236"/>
      <c r="AM61" s="189"/>
      <c r="AN61" s="190"/>
      <c r="AO61" s="190"/>
      <c r="AP61" s="191"/>
      <c r="AQ61" s="195"/>
      <c r="AR61" s="196"/>
      <c r="AS61" s="196"/>
      <c r="AT61" s="197"/>
      <c r="AU61" s="201"/>
      <c r="AV61" s="202"/>
      <c r="AW61" s="202"/>
      <c r="AX61" s="202"/>
      <c r="AY61" s="205"/>
      <c r="AZ61" s="205"/>
      <c r="BA61" s="205"/>
      <c r="BB61" s="205"/>
      <c r="BC61" s="205"/>
      <c r="BD61" s="205"/>
      <c r="BE61" s="205"/>
      <c r="BF61" s="205"/>
      <c r="BG61" s="205"/>
      <c r="BH61" s="205"/>
      <c r="BI61" s="207"/>
      <c r="BO61" s="209"/>
      <c r="BQ61" s="164"/>
      <c r="BS61" s="276"/>
      <c r="BT61" s="276"/>
      <c r="BU61" s="276"/>
      <c r="BV61" s="276"/>
      <c r="BW61" s="276"/>
      <c r="BX61" s="276"/>
      <c r="BY61" s="276"/>
      <c r="BZ61" s="276"/>
      <c r="CA61" s="276"/>
      <c r="CB61" s="276"/>
      <c r="CC61" s="276"/>
      <c r="CD61" s="276"/>
      <c r="CE61" s="276"/>
      <c r="CG61" s="279"/>
      <c r="CI61" s="167"/>
      <c r="CJ61" s="167"/>
      <c r="CK61" s="167"/>
      <c r="CL61" s="283"/>
      <c r="CM61" s="167"/>
      <c r="CN61" s="167"/>
      <c r="CO61" s="167"/>
      <c r="CP61" s="283"/>
      <c r="CQ61" s="167"/>
      <c r="CR61" s="167"/>
      <c r="CS61" s="167"/>
      <c r="CT61" s="283"/>
      <c r="CU61" s="283"/>
      <c r="CV61" s="283"/>
      <c r="CW61" s="167"/>
      <c r="CX61" s="167"/>
      <c r="CY61" s="167"/>
    </row>
    <row r="62" spans="2:104" ht="9" customHeight="1" x14ac:dyDescent="0.25">
      <c r="C62" s="152" t="s">
        <v>3</v>
      </c>
      <c r="D62" s="152"/>
      <c r="E62" s="152"/>
      <c r="F62" s="152"/>
      <c r="G62" s="152"/>
      <c r="H62" s="152"/>
      <c r="I62" s="152"/>
      <c r="J62" s="152"/>
      <c r="K62" s="157"/>
      <c r="L62" s="210"/>
      <c r="M62" s="211"/>
      <c r="N62" s="211"/>
      <c r="O62" s="211"/>
      <c r="P62" s="211"/>
      <c r="Q62" s="211"/>
      <c r="R62" s="211"/>
      <c r="S62" s="211"/>
      <c r="T62" s="211"/>
      <c r="U62" s="211"/>
      <c r="V62" s="211"/>
      <c r="W62" s="212"/>
      <c r="X62" s="5"/>
      <c r="Y62" s="5"/>
      <c r="Z62" s="219" t="s">
        <v>192</v>
      </c>
      <c r="AA62" s="220"/>
      <c r="AB62" s="220"/>
      <c r="AC62" s="220"/>
      <c r="AD62" s="220"/>
      <c r="AE62" s="220"/>
      <c r="AF62" s="220"/>
      <c r="AG62" s="220"/>
      <c r="AH62" s="220"/>
      <c r="AI62" s="220"/>
      <c r="AJ62" s="220"/>
      <c r="AK62" s="220"/>
      <c r="AL62" s="221"/>
      <c r="AM62" s="189">
        <f t="shared" ref="AM62" si="143">IF(SUM(BS62:BU65)=0,"",SUM(BS62:BU65))</f>
        <v>50</v>
      </c>
      <c r="AN62" s="190"/>
      <c r="AO62" s="190"/>
      <c r="AP62" s="191"/>
      <c r="AQ62" s="195"/>
      <c r="AR62" s="196"/>
      <c r="AS62" s="196"/>
      <c r="AT62" s="197"/>
      <c r="AU62" s="201" t="str">
        <f>IF(CL62&lt;&gt;"",CL62,"")</f>
        <v/>
      </c>
      <c r="AV62" s="202"/>
      <c r="AW62" s="202"/>
      <c r="AX62" s="202"/>
      <c r="AY62" s="205" t="str">
        <f>IF(CS62&lt;&gt;"",CS62,"")</f>
        <v/>
      </c>
      <c r="AZ62" s="205"/>
      <c r="BA62" s="205"/>
      <c r="BB62" s="205"/>
      <c r="BC62" s="205"/>
      <c r="BD62" s="205"/>
      <c r="BE62" s="205" t="str">
        <f>IF(CP62&lt;&gt;"",CP62,"")</f>
        <v/>
      </c>
      <c r="BF62" s="205"/>
      <c r="BG62" s="205"/>
      <c r="BH62" s="205"/>
      <c r="BI62" s="207"/>
      <c r="BO62" s="209">
        <v>2</v>
      </c>
      <c r="BQ62" s="164">
        <f>SUM(MAX(BN$12:BN65),BO62/10)</f>
        <v>1.2</v>
      </c>
      <c r="BS62" s="274" t="str">
        <f t="shared" ref="BS62" si="144">IF(INDEX(BS$18:BS$49,MATCH($BO62,$BO$18:$BO$49,0))="","",INDEX(BS$18:BS$49,MATCH($BO62,$BO$18:$BO$49,0)))</f>
        <v/>
      </c>
      <c r="BT62" s="274" t="str">
        <f t="shared" ref="BT62:CE62" si="145">IF(INDEX(BT$18:BT$49,MATCH($BO62,$BO$18:$BO$49,0))="","",INDEX(BT$18:BT$49,MATCH($BO62,$BO$18:$BO$49,0)))</f>
        <v/>
      </c>
      <c r="BU62" s="274">
        <f t="shared" si="145"/>
        <v>50</v>
      </c>
      <c r="BV62" s="274" t="str">
        <f>IF(INDEX(BV$18:BV$49,MATCH($BO62,$BO$18:$BO$49,0))="","",INDEX(BV$18:BV$49,MATCH($BO62,$BO$18:$BO$49,0)))</f>
        <v/>
      </c>
      <c r="BW62" s="274" t="str">
        <f>IF(INDEX(BW$18:BW$49,MATCH($BO62,$BO$18:$BO$49,0))="","",INDEX(BW$18:BW$49,MATCH($BO62,$BO$18:$BO$49,0)))</f>
        <v/>
      </c>
      <c r="BX62" s="274" t="str">
        <f>IF(INDEX(BX$18:BX$49,MATCH($BO62,$BO$18:$BO$49,0))="","",INDEX(BX$18:BX$49,MATCH($BO62,$BO$18:$BO$49,0)))</f>
        <v/>
      </c>
      <c r="BY62" s="274" t="str">
        <f t="shared" si="145"/>
        <v/>
      </c>
      <c r="BZ62" s="274" t="str">
        <f t="shared" si="145"/>
        <v/>
      </c>
      <c r="CA62" s="274" t="str">
        <f t="shared" si="145"/>
        <v/>
      </c>
      <c r="CB62" s="274" t="str">
        <f t="shared" si="145"/>
        <v/>
      </c>
      <c r="CC62" s="274" t="str">
        <f t="shared" si="145"/>
        <v/>
      </c>
      <c r="CD62" s="274">
        <f t="shared" si="145"/>
        <v>1</v>
      </c>
      <c r="CE62" s="274">
        <f t="shared" si="145"/>
        <v>8</v>
      </c>
      <c r="CG62" s="277" t="str">
        <f>IF(AQ62="","",IF(ISERROR(VALUE(AQ62)),"",AQ62))</f>
        <v/>
      </c>
      <c r="CI62" s="165" t="str">
        <f>IF(AND(BS62&lt;&gt;"",$CG62&lt;&gt;""),PRODUCT(BS62,$CG62),"")</f>
        <v/>
      </c>
      <c r="CJ62" s="165" t="str">
        <f>IF(AND(BT62&lt;&gt;"",$CG62&lt;&gt;""),PRODUCT(BT62,$CG62),"")</f>
        <v/>
      </c>
      <c r="CK62" s="165" t="str">
        <f>IF(AND(BU62&lt;&gt;"",$CG62&lt;&gt;""),PRODUCT(BU62,$CG62),"")</f>
        <v/>
      </c>
      <c r="CL62" s="281" t="str">
        <f t="shared" ref="CL62" si="146">IF(SUM(CI62:CK65)=0,"",SUM(CI62:CK65))</f>
        <v/>
      </c>
      <c r="CM62" s="165" t="str">
        <f t="shared" ref="CM62" si="147">IF(AND(BV62&lt;&gt;"",$CG62&lt;&gt;""),PRODUCT(BV62,$CG62),"")</f>
        <v/>
      </c>
      <c r="CN62" s="165" t="str">
        <f t="shared" ref="CN62" si="148">IF(AND(BW62&lt;&gt;"",$CG62&lt;&gt;""),PRODUCT(BW62,$CG62),"")</f>
        <v/>
      </c>
      <c r="CO62" s="165" t="str">
        <f t="shared" ref="CO62" si="149">IF(AND(BX62&lt;&gt;"",$CG62&lt;&gt;""),PRODUCT(BX62,$CG62),"")</f>
        <v/>
      </c>
      <c r="CP62" s="281" t="str">
        <f t="shared" ref="CP62" si="150">IF(SUM(CM62:CO65)=0,"",SUM(CM62:CO65))</f>
        <v/>
      </c>
      <c r="CQ62" s="165" t="str">
        <f t="shared" ref="CQ62" si="151">IF(AND(BY62&lt;&gt;"",$CG62&lt;&gt;""),PRODUCT(BY62,$CG62),"")</f>
        <v/>
      </c>
      <c r="CR62" s="165" t="str">
        <f t="shared" ref="CR62" si="152">IF(AND(BZ62&lt;&gt;"",$CG62&lt;&gt;""),PRODUCT(BZ62,$CG62),"")</f>
        <v/>
      </c>
      <c r="CS62" s="165" t="str">
        <f t="shared" ref="CS62" si="153">IF(AND(CA62&lt;&gt;"",$CG62&lt;&gt;""),PRODUCT(CA62,$CG62),"")</f>
        <v/>
      </c>
      <c r="CT62" s="281" t="str">
        <f t="shared" ref="CT62" si="154">IF(AND(CB62&lt;&gt;"",CQ62&lt;&gt;""),PRODUCT(CB62,CQ62),"")</f>
        <v/>
      </c>
      <c r="CU62" s="281" t="str">
        <f t="shared" ref="CU62" si="155">IF(AND(CC62&lt;&gt;"",CR62&lt;&gt;""),PRODUCT(CC62,CR62),"")</f>
        <v/>
      </c>
      <c r="CV62" s="281" t="str">
        <f t="shared" ref="CV62" si="156">IF(AND(CD62&lt;&gt;"",CS62&lt;&gt;""),PRODUCT(CD62,CS62),"")</f>
        <v/>
      </c>
      <c r="CW62" s="165" t="str">
        <f t="shared" ref="CW62" si="157">IF(AND($CE62&lt;&gt;"",CQ62&lt;&gt;""),PRODUCT($CE62,CQ62),"")</f>
        <v/>
      </c>
      <c r="CX62" s="165" t="str">
        <f t="shared" ref="CX62" si="158">IF(AND($CE62&lt;&gt;"",CR62&lt;&gt;""),PRODUCT($CE62,CR62),"")</f>
        <v/>
      </c>
      <c r="CY62" s="165" t="str">
        <f t="shared" ref="CY62" si="159">IF(AND($CE62&lt;&gt;"",CS62&lt;&gt;""),PRODUCT($CE62,CS62),"")</f>
        <v/>
      </c>
    </row>
    <row r="63" spans="2:104" ht="4.5" customHeight="1" x14ac:dyDescent="0.25">
      <c r="C63" s="152"/>
      <c r="D63" s="152"/>
      <c r="E63" s="152"/>
      <c r="F63" s="152"/>
      <c r="G63" s="152"/>
      <c r="H63" s="152"/>
      <c r="I63" s="152"/>
      <c r="J63" s="152"/>
      <c r="K63" s="157"/>
      <c r="L63" s="213"/>
      <c r="M63" s="214"/>
      <c r="N63" s="214"/>
      <c r="O63" s="214"/>
      <c r="P63" s="214"/>
      <c r="Q63" s="214"/>
      <c r="R63" s="214"/>
      <c r="S63" s="214"/>
      <c r="T63" s="214"/>
      <c r="U63" s="214"/>
      <c r="V63" s="214"/>
      <c r="W63" s="215"/>
      <c r="X63" s="5"/>
      <c r="Y63" s="5"/>
      <c r="Z63" s="222"/>
      <c r="AA63" s="223"/>
      <c r="AB63" s="223"/>
      <c r="AC63" s="223"/>
      <c r="AD63" s="223"/>
      <c r="AE63" s="223"/>
      <c r="AF63" s="223"/>
      <c r="AG63" s="223"/>
      <c r="AH63" s="223"/>
      <c r="AI63" s="223"/>
      <c r="AJ63" s="223"/>
      <c r="AK63" s="223"/>
      <c r="AL63" s="224"/>
      <c r="AM63" s="189"/>
      <c r="AN63" s="190"/>
      <c r="AO63" s="190"/>
      <c r="AP63" s="191"/>
      <c r="AQ63" s="195"/>
      <c r="AR63" s="196"/>
      <c r="AS63" s="196"/>
      <c r="AT63" s="197"/>
      <c r="AU63" s="201"/>
      <c r="AV63" s="202"/>
      <c r="AW63" s="202"/>
      <c r="AX63" s="202"/>
      <c r="AY63" s="205"/>
      <c r="AZ63" s="205"/>
      <c r="BA63" s="205"/>
      <c r="BB63" s="205"/>
      <c r="BC63" s="205"/>
      <c r="BD63" s="205"/>
      <c r="BE63" s="205"/>
      <c r="BF63" s="205"/>
      <c r="BG63" s="205"/>
      <c r="BH63" s="205"/>
      <c r="BI63" s="207"/>
      <c r="BO63" s="209"/>
      <c r="BQ63" s="164"/>
      <c r="BS63" s="275"/>
      <c r="BT63" s="275"/>
      <c r="BU63" s="275"/>
      <c r="BV63" s="275"/>
      <c r="BW63" s="275"/>
      <c r="BX63" s="275"/>
      <c r="BY63" s="275"/>
      <c r="BZ63" s="275"/>
      <c r="CA63" s="275"/>
      <c r="CB63" s="275"/>
      <c r="CC63" s="275"/>
      <c r="CD63" s="275"/>
      <c r="CE63" s="275"/>
      <c r="CG63" s="278"/>
      <c r="CI63" s="166"/>
      <c r="CJ63" s="166"/>
      <c r="CK63" s="166"/>
      <c r="CL63" s="282"/>
      <c r="CM63" s="166"/>
      <c r="CN63" s="166"/>
      <c r="CO63" s="166"/>
      <c r="CP63" s="282"/>
      <c r="CQ63" s="166"/>
      <c r="CR63" s="166"/>
      <c r="CS63" s="166"/>
      <c r="CT63" s="282"/>
      <c r="CU63" s="282"/>
      <c r="CV63" s="282"/>
      <c r="CW63" s="166"/>
      <c r="CX63" s="166"/>
      <c r="CY63" s="166"/>
    </row>
    <row r="64" spans="2:104" ht="9" customHeight="1" x14ac:dyDescent="0.25">
      <c r="C64" s="152"/>
      <c r="D64" s="152"/>
      <c r="E64" s="152"/>
      <c r="F64" s="152"/>
      <c r="G64" s="152"/>
      <c r="H64" s="152"/>
      <c r="I64" s="152"/>
      <c r="J64" s="152"/>
      <c r="K64" s="157"/>
      <c r="L64" s="216"/>
      <c r="M64" s="217"/>
      <c r="N64" s="217"/>
      <c r="O64" s="217"/>
      <c r="P64" s="217"/>
      <c r="Q64" s="217"/>
      <c r="R64" s="217"/>
      <c r="S64" s="217"/>
      <c r="T64" s="217"/>
      <c r="U64" s="217"/>
      <c r="V64" s="217"/>
      <c r="W64" s="218"/>
      <c r="X64" s="5"/>
      <c r="Y64" s="5"/>
      <c r="Z64" s="222"/>
      <c r="AA64" s="223"/>
      <c r="AB64" s="223"/>
      <c r="AC64" s="223"/>
      <c r="AD64" s="223"/>
      <c r="AE64" s="223"/>
      <c r="AF64" s="223"/>
      <c r="AG64" s="223"/>
      <c r="AH64" s="223"/>
      <c r="AI64" s="223"/>
      <c r="AJ64" s="223"/>
      <c r="AK64" s="223"/>
      <c r="AL64" s="224"/>
      <c r="AM64" s="189"/>
      <c r="AN64" s="190"/>
      <c r="AO64" s="190"/>
      <c r="AP64" s="191"/>
      <c r="AQ64" s="195"/>
      <c r="AR64" s="196"/>
      <c r="AS64" s="196"/>
      <c r="AT64" s="197"/>
      <c r="AU64" s="201"/>
      <c r="AV64" s="202"/>
      <c r="AW64" s="202"/>
      <c r="AX64" s="202"/>
      <c r="AY64" s="205"/>
      <c r="AZ64" s="205"/>
      <c r="BA64" s="205"/>
      <c r="BB64" s="205"/>
      <c r="BC64" s="205"/>
      <c r="BD64" s="205"/>
      <c r="BE64" s="205"/>
      <c r="BF64" s="205"/>
      <c r="BG64" s="205"/>
      <c r="BH64" s="205"/>
      <c r="BI64" s="207"/>
      <c r="BO64" s="209"/>
      <c r="BQ64" s="164"/>
      <c r="BS64" s="275"/>
      <c r="BT64" s="275"/>
      <c r="BU64" s="275"/>
      <c r="BV64" s="275"/>
      <c r="BW64" s="275"/>
      <c r="BX64" s="275"/>
      <c r="BY64" s="275"/>
      <c r="BZ64" s="275"/>
      <c r="CA64" s="275"/>
      <c r="CB64" s="275"/>
      <c r="CC64" s="275"/>
      <c r="CD64" s="275"/>
      <c r="CE64" s="275"/>
      <c r="CG64" s="278"/>
      <c r="CI64" s="166"/>
      <c r="CJ64" s="166"/>
      <c r="CK64" s="166"/>
      <c r="CL64" s="282"/>
      <c r="CM64" s="166"/>
      <c r="CN64" s="166"/>
      <c r="CO64" s="166"/>
      <c r="CP64" s="282"/>
      <c r="CQ64" s="166"/>
      <c r="CR64" s="166"/>
      <c r="CS64" s="166"/>
      <c r="CT64" s="282"/>
      <c r="CU64" s="282"/>
      <c r="CV64" s="282"/>
      <c r="CW64" s="166"/>
      <c r="CX64" s="166"/>
      <c r="CY64" s="166"/>
    </row>
    <row r="65" spans="3:103" ht="4.5" customHeight="1" x14ac:dyDescent="0.25">
      <c r="C65" s="6"/>
      <c r="D65" s="6"/>
      <c r="E65" s="6"/>
      <c r="F65" s="6"/>
      <c r="G65" s="6"/>
      <c r="H65" s="6"/>
      <c r="I65" s="6"/>
      <c r="J65" s="6"/>
      <c r="K65" s="6"/>
      <c r="L65" s="5"/>
      <c r="M65" s="5"/>
      <c r="N65" s="5"/>
      <c r="O65" s="5"/>
      <c r="P65" s="5"/>
      <c r="Q65" s="5"/>
      <c r="R65" s="5"/>
      <c r="S65" s="5"/>
      <c r="T65" s="5"/>
      <c r="U65" s="5"/>
      <c r="V65" s="5"/>
      <c r="W65" s="5"/>
      <c r="X65" s="5"/>
      <c r="Y65" s="5"/>
      <c r="Z65" s="222"/>
      <c r="AA65" s="223"/>
      <c r="AB65" s="223"/>
      <c r="AC65" s="223"/>
      <c r="AD65" s="223"/>
      <c r="AE65" s="223"/>
      <c r="AF65" s="223"/>
      <c r="AG65" s="223"/>
      <c r="AH65" s="223"/>
      <c r="AI65" s="223"/>
      <c r="AJ65" s="223"/>
      <c r="AK65" s="223"/>
      <c r="AL65" s="224"/>
      <c r="AM65" s="189"/>
      <c r="AN65" s="190"/>
      <c r="AO65" s="190"/>
      <c r="AP65" s="191"/>
      <c r="AQ65" s="195"/>
      <c r="AR65" s="196"/>
      <c r="AS65" s="196"/>
      <c r="AT65" s="197"/>
      <c r="AU65" s="201"/>
      <c r="AV65" s="202"/>
      <c r="AW65" s="202"/>
      <c r="AX65" s="202"/>
      <c r="AY65" s="205"/>
      <c r="AZ65" s="205"/>
      <c r="BA65" s="205"/>
      <c r="BB65" s="205"/>
      <c r="BC65" s="205"/>
      <c r="BD65" s="205"/>
      <c r="BE65" s="205"/>
      <c r="BF65" s="205"/>
      <c r="BG65" s="205"/>
      <c r="BH65" s="205"/>
      <c r="BI65" s="207"/>
      <c r="BO65" s="209"/>
      <c r="BQ65" s="164"/>
      <c r="BS65" s="276"/>
      <c r="BT65" s="276"/>
      <c r="BU65" s="276"/>
      <c r="BV65" s="276"/>
      <c r="BW65" s="276"/>
      <c r="BX65" s="276"/>
      <c r="BY65" s="276"/>
      <c r="BZ65" s="276"/>
      <c r="CA65" s="276"/>
      <c r="CB65" s="276"/>
      <c r="CC65" s="276"/>
      <c r="CD65" s="276"/>
      <c r="CE65" s="276"/>
      <c r="CG65" s="279"/>
      <c r="CI65" s="167"/>
      <c r="CJ65" s="167"/>
      <c r="CK65" s="167"/>
      <c r="CL65" s="283"/>
      <c r="CM65" s="167"/>
      <c r="CN65" s="167"/>
      <c r="CO65" s="167"/>
      <c r="CP65" s="283"/>
      <c r="CQ65" s="167"/>
      <c r="CR65" s="167"/>
      <c r="CS65" s="167"/>
      <c r="CT65" s="283"/>
      <c r="CU65" s="283"/>
      <c r="CV65" s="283"/>
      <c r="CW65" s="167"/>
      <c r="CX65" s="167"/>
      <c r="CY65" s="167"/>
    </row>
    <row r="66" spans="3:103" ht="9" customHeight="1" x14ac:dyDescent="0.25">
      <c r="C66" s="247" t="s">
        <v>13</v>
      </c>
      <c r="D66" s="152"/>
      <c r="E66" s="152"/>
      <c r="F66" s="152"/>
      <c r="G66" s="152"/>
      <c r="H66" s="152"/>
      <c r="I66" s="152"/>
      <c r="J66" s="152"/>
      <c r="K66" s="157"/>
      <c r="L66" s="210"/>
      <c r="M66" s="211"/>
      <c r="N66" s="211"/>
      <c r="O66" s="211"/>
      <c r="P66" s="211"/>
      <c r="Q66" s="211"/>
      <c r="R66" s="211"/>
      <c r="S66" s="211"/>
      <c r="T66" s="211"/>
      <c r="U66" s="211"/>
      <c r="V66" s="211"/>
      <c r="W66" s="212"/>
      <c r="X66" s="5"/>
      <c r="Y66" s="5"/>
      <c r="Z66" s="219" t="s">
        <v>26</v>
      </c>
      <c r="AA66" s="220"/>
      <c r="AB66" s="220"/>
      <c r="AC66" s="220"/>
      <c r="AD66" s="220"/>
      <c r="AE66" s="220"/>
      <c r="AF66" s="220"/>
      <c r="AG66" s="220"/>
      <c r="AH66" s="220"/>
      <c r="AI66" s="220"/>
      <c r="AJ66" s="220"/>
      <c r="AK66" s="220"/>
      <c r="AL66" s="221"/>
      <c r="AM66" s="189">
        <f t="shared" ref="AM66" si="160">IF(SUM(BS66:BU69)=0,"",SUM(BS66:BU69))</f>
        <v>30</v>
      </c>
      <c r="AN66" s="190"/>
      <c r="AO66" s="190"/>
      <c r="AP66" s="191"/>
      <c r="AQ66" s="195"/>
      <c r="AR66" s="196"/>
      <c r="AS66" s="196"/>
      <c r="AT66" s="197"/>
      <c r="AU66" s="201" t="str">
        <f t="shared" ref="AU66" si="161">IF(CL66&lt;&gt;"",CL66,"")</f>
        <v/>
      </c>
      <c r="AV66" s="202"/>
      <c r="AW66" s="202"/>
      <c r="AX66" s="202"/>
      <c r="AY66" s="205" t="str">
        <f t="shared" ref="AY66" si="162">IF(CS66&lt;&gt;"",CS66,"")</f>
        <v/>
      </c>
      <c r="AZ66" s="205"/>
      <c r="BA66" s="205"/>
      <c r="BB66" s="205"/>
      <c r="BC66" s="205"/>
      <c r="BD66" s="205"/>
      <c r="BE66" s="205" t="str">
        <f t="shared" ref="BE66" si="163">IF(CP66&lt;&gt;"",CP66,"")</f>
        <v/>
      </c>
      <c r="BF66" s="205"/>
      <c r="BG66" s="205"/>
      <c r="BH66" s="205"/>
      <c r="BI66" s="207"/>
      <c r="BO66" s="209">
        <v>3</v>
      </c>
      <c r="BQ66" s="164">
        <f>SUM(MAX(BN$12:BN69),BO66/10)</f>
        <v>1.3</v>
      </c>
      <c r="BS66" s="274" t="str">
        <f t="shared" ref="BS66" si="164">IF(INDEX(BS$18:BS$49,MATCH($BO66,$BO$18:$BO$49,0))="","",INDEX(BS$18:BS$49,MATCH($BO66,$BO$18:$BO$49,0)))</f>
        <v/>
      </c>
      <c r="BT66" s="274" t="str">
        <f t="shared" ref="BT66:CE66" si="165">IF(INDEX(BT$18:BT$49,MATCH($BO66,$BO$18:$BO$49,0))="","",INDEX(BT$18:BT$49,MATCH($BO66,$BO$18:$BO$49,0)))</f>
        <v/>
      </c>
      <c r="BU66" s="274">
        <f t="shared" si="165"/>
        <v>30</v>
      </c>
      <c r="BV66" s="274" t="str">
        <f>IF(INDEX(BV$18:BV$49,MATCH($BO66,$BO$18:$BO$49,0))="","",INDEX(BV$18:BV$49,MATCH($BO66,$BO$18:$BO$49,0)))</f>
        <v/>
      </c>
      <c r="BW66" s="274" t="str">
        <f>IF(INDEX(BW$18:BW$49,MATCH($BO66,$BO$18:$BO$49,0))="","",INDEX(BW$18:BW$49,MATCH($BO66,$BO$18:$BO$49,0)))</f>
        <v/>
      </c>
      <c r="BX66" s="274">
        <f>IF(INDEX(BX$18:BX$49,MATCH($BO66,$BO$18:$BO$49,0))="","",INDEX(BX$18:BX$49,MATCH($BO66,$BO$18:$BO$49,0)))</f>
        <v>12.147877000000001</v>
      </c>
      <c r="BY66" s="274" t="str">
        <f t="shared" si="165"/>
        <v/>
      </c>
      <c r="BZ66" s="274" t="str">
        <f t="shared" si="165"/>
        <v/>
      </c>
      <c r="CA66" s="274">
        <f t="shared" si="165"/>
        <v>5598.1</v>
      </c>
      <c r="CB66" s="274" t="str">
        <f t="shared" si="165"/>
        <v/>
      </c>
      <c r="CC66" s="274" t="str">
        <f t="shared" si="165"/>
        <v/>
      </c>
      <c r="CD66" s="274">
        <f t="shared" si="165"/>
        <v>1</v>
      </c>
      <c r="CE66" s="274">
        <f t="shared" si="165"/>
        <v>8</v>
      </c>
      <c r="CG66" s="277" t="str">
        <f>IF(AQ66="","",IF(ISERROR(VALUE(AQ66)),"",AQ66))</f>
        <v/>
      </c>
      <c r="CI66" s="165" t="str">
        <f>IF(AND(BS66&lt;&gt;"",$CG66&lt;&gt;""),PRODUCT(BS66,$CG66),"")</f>
        <v/>
      </c>
      <c r="CJ66" s="165" t="str">
        <f>IF(AND(BT66&lt;&gt;"",$CG66&lt;&gt;""),PRODUCT(BT66,$CG66),"")</f>
        <v/>
      </c>
      <c r="CK66" s="165" t="str">
        <f>IF(AND(BU66&lt;&gt;"",$CG66&lt;&gt;""),PRODUCT(BU66,$CG66),"")</f>
        <v/>
      </c>
      <c r="CL66" s="281" t="str">
        <f t="shared" ref="CL66" si="166">IF(SUM(CI66:CK69)=0,"",SUM(CI66:CK69))</f>
        <v/>
      </c>
      <c r="CM66" s="165" t="str">
        <f t="shared" ref="CM66" si="167">IF(AND(BV66&lt;&gt;"",$CG66&lt;&gt;""),PRODUCT(BV66,$CG66),"")</f>
        <v/>
      </c>
      <c r="CN66" s="165" t="str">
        <f t="shared" ref="CN66" si="168">IF(AND(BW66&lt;&gt;"",$CG66&lt;&gt;""),PRODUCT(BW66,$CG66),"")</f>
        <v/>
      </c>
      <c r="CO66" s="165" t="str">
        <f t="shared" ref="CO66" si="169">IF(AND(BX66&lt;&gt;"",$CG66&lt;&gt;""),PRODUCT(BX66,$CG66),"")</f>
        <v/>
      </c>
      <c r="CP66" s="281" t="str">
        <f t="shared" ref="CP66" si="170">IF(SUM(CM66:CO69)=0,"",SUM(CM66:CO69))</f>
        <v/>
      </c>
      <c r="CQ66" s="165" t="str">
        <f t="shared" ref="CQ66" si="171">IF(AND(BY66&lt;&gt;"",$CG66&lt;&gt;""),PRODUCT(BY66,$CG66),"")</f>
        <v/>
      </c>
      <c r="CR66" s="165" t="str">
        <f t="shared" ref="CR66" si="172">IF(AND(BZ66&lt;&gt;"",$CG66&lt;&gt;""),PRODUCT(BZ66,$CG66),"")</f>
        <v/>
      </c>
      <c r="CS66" s="165" t="str">
        <f t="shared" ref="CS66" si="173">IF(AND(CA66&lt;&gt;"",$CG66&lt;&gt;""),PRODUCT(CA66,$CG66),"")</f>
        <v/>
      </c>
      <c r="CT66" s="281" t="str">
        <f t="shared" ref="CT66" si="174">IF(AND(CB66&lt;&gt;"",CQ66&lt;&gt;""),PRODUCT(CB66,CQ66),"")</f>
        <v/>
      </c>
      <c r="CU66" s="281" t="str">
        <f t="shared" ref="CU66" si="175">IF(AND(CC66&lt;&gt;"",CR66&lt;&gt;""),PRODUCT(CC66,CR66),"")</f>
        <v/>
      </c>
      <c r="CV66" s="281" t="str">
        <f t="shared" ref="CV66" si="176">IF(AND(CD66&lt;&gt;"",CS66&lt;&gt;""),PRODUCT(CD66,CS66),"")</f>
        <v/>
      </c>
      <c r="CW66" s="165" t="str">
        <f t="shared" ref="CW66" si="177">IF(AND($CE66&lt;&gt;"",CQ66&lt;&gt;""),PRODUCT($CE66,CQ66),"")</f>
        <v/>
      </c>
      <c r="CX66" s="165" t="str">
        <f t="shared" ref="CX66" si="178">IF(AND($CE66&lt;&gt;"",CR66&lt;&gt;""),PRODUCT($CE66,CR66),"")</f>
        <v/>
      </c>
      <c r="CY66" s="165" t="str">
        <f t="shared" ref="CY66" si="179">IF(AND($CE66&lt;&gt;"",CS66&lt;&gt;""),PRODUCT($CE66,CS66),"")</f>
        <v/>
      </c>
    </row>
    <row r="67" spans="3:103" ht="4.5" customHeight="1" x14ac:dyDescent="0.25">
      <c r="C67" s="152"/>
      <c r="D67" s="152"/>
      <c r="E67" s="152"/>
      <c r="F67" s="152"/>
      <c r="G67" s="152"/>
      <c r="H67" s="152"/>
      <c r="I67" s="152"/>
      <c r="J67" s="152"/>
      <c r="K67" s="157"/>
      <c r="L67" s="213"/>
      <c r="M67" s="214"/>
      <c r="N67" s="214"/>
      <c r="O67" s="214"/>
      <c r="P67" s="214"/>
      <c r="Q67" s="214"/>
      <c r="R67" s="214"/>
      <c r="S67" s="214"/>
      <c r="T67" s="214"/>
      <c r="U67" s="214"/>
      <c r="V67" s="214"/>
      <c r="W67" s="215"/>
      <c r="X67" s="5"/>
      <c r="Y67" s="5"/>
      <c r="Z67" s="222"/>
      <c r="AA67" s="223"/>
      <c r="AB67" s="223"/>
      <c r="AC67" s="223"/>
      <c r="AD67" s="223"/>
      <c r="AE67" s="223"/>
      <c r="AF67" s="223"/>
      <c r="AG67" s="223"/>
      <c r="AH67" s="223"/>
      <c r="AI67" s="223"/>
      <c r="AJ67" s="223"/>
      <c r="AK67" s="223"/>
      <c r="AL67" s="224"/>
      <c r="AM67" s="189"/>
      <c r="AN67" s="190"/>
      <c r="AO67" s="190"/>
      <c r="AP67" s="191"/>
      <c r="AQ67" s="195"/>
      <c r="AR67" s="196"/>
      <c r="AS67" s="196"/>
      <c r="AT67" s="197"/>
      <c r="AU67" s="201"/>
      <c r="AV67" s="202"/>
      <c r="AW67" s="202"/>
      <c r="AX67" s="202"/>
      <c r="AY67" s="205"/>
      <c r="AZ67" s="205"/>
      <c r="BA67" s="205"/>
      <c r="BB67" s="205"/>
      <c r="BC67" s="205"/>
      <c r="BD67" s="205"/>
      <c r="BE67" s="205"/>
      <c r="BF67" s="205"/>
      <c r="BG67" s="205"/>
      <c r="BH67" s="205"/>
      <c r="BI67" s="207"/>
      <c r="BO67" s="209"/>
      <c r="BQ67" s="164"/>
      <c r="BS67" s="275"/>
      <c r="BT67" s="275"/>
      <c r="BU67" s="275"/>
      <c r="BV67" s="275"/>
      <c r="BW67" s="275"/>
      <c r="BX67" s="275"/>
      <c r="BY67" s="275"/>
      <c r="BZ67" s="275"/>
      <c r="CA67" s="275"/>
      <c r="CB67" s="275"/>
      <c r="CC67" s="275"/>
      <c r="CD67" s="275"/>
      <c r="CE67" s="275"/>
      <c r="CG67" s="278"/>
      <c r="CI67" s="166"/>
      <c r="CJ67" s="166"/>
      <c r="CK67" s="166"/>
      <c r="CL67" s="282"/>
      <c r="CM67" s="166"/>
      <c r="CN67" s="166"/>
      <c r="CO67" s="166"/>
      <c r="CP67" s="282"/>
      <c r="CQ67" s="166"/>
      <c r="CR67" s="166"/>
      <c r="CS67" s="166"/>
      <c r="CT67" s="282"/>
      <c r="CU67" s="282"/>
      <c r="CV67" s="282"/>
      <c r="CW67" s="166"/>
      <c r="CX67" s="166"/>
      <c r="CY67" s="166"/>
    </row>
    <row r="68" spans="3:103" ht="9" customHeight="1" x14ac:dyDescent="0.25">
      <c r="C68" s="152"/>
      <c r="D68" s="152"/>
      <c r="E68" s="152"/>
      <c r="F68" s="152"/>
      <c r="G68" s="152"/>
      <c r="H68" s="152"/>
      <c r="I68" s="152"/>
      <c r="J68" s="152"/>
      <c r="K68" s="157"/>
      <c r="L68" s="216"/>
      <c r="M68" s="217"/>
      <c r="N68" s="217"/>
      <c r="O68" s="217"/>
      <c r="P68" s="217"/>
      <c r="Q68" s="217"/>
      <c r="R68" s="217"/>
      <c r="S68" s="217"/>
      <c r="T68" s="217"/>
      <c r="U68" s="217"/>
      <c r="V68" s="217"/>
      <c r="W68" s="218"/>
      <c r="X68" s="5"/>
      <c r="Y68" s="5"/>
      <c r="Z68" s="222"/>
      <c r="AA68" s="223"/>
      <c r="AB68" s="223"/>
      <c r="AC68" s="223"/>
      <c r="AD68" s="223"/>
      <c r="AE68" s="223"/>
      <c r="AF68" s="223"/>
      <c r="AG68" s="223"/>
      <c r="AH68" s="223"/>
      <c r="AI68" s="223"/>
      <c r="AJ68" s="223"/>
      <c r="AK68" s="223"/>
      <c r="AL68" s="224"/>
      <c r="AM68" s="189"/>
      <c r="AN68" s="190"/>
      <c r="AO68" s="190"/>
      <c r="AP68" s="191"/>
      <c r="AQ68" s="195"/>
      <c r="AR68" s="196"/>
      <c r="AS68" s="196"/>
      <c r="AT68" s="197"/>
      <c r="AU68" s="201"/>
      <c r="AV68" s="202"/>
      <c r="AW68" s="202"/>
      <c r="AX68" s="202"/>
      <c r="AY68" s="205"/>
      <c r="AZ68" s="205"/>
      <c r="BA68" s="205"/>
      <c r="BB68" s="205"/>
      <c r="BC68" s="205"/>
      <c r="BD68" s="205"/>
      <c r="BE68" s="205"/>
      <c r="BF68" s="205"/>
      <c r="BG68" s="205"/>
      <c r="BH68" s="205"/>
      <c r="BI68" s="207"/>
      <c r="BO68" s="209"/>
      <c r="BQ68" s="164"/>
      <c r="BS68" s="275"/>
      <c r="BT68" s="275"/>
      <c r="BU68" s="275"/>
      <c r="BV68" s="275"/>
      <c r="BW68" s="275"/>
      <c r="BX68" s="275"/>
      <c r="BY68" s="275"/>
      <c r="BZ68" s="275"/>
      <c r="CA68" s="275"/>
      <c r="CB68" s="275"/>
      <c r="CC68" s="275"/>
      <c r="CD68" s="275"/>
      <c r="CE68" s="275"/>
      <c r="CG68" s="278"/>
      <c r="CI68" s="166"/>
      <c r="CJ68" s="166"/>
      <c r="CK68" s="166"/>
      <c r="CL68" s="282"/>
      <c r="CM68" s="166"/>
      <c r="CN68" s="166"/>
      <c r="CO68" s="166"/>
      <c r="CP68" s="282"/>
      <c r="CQ68" s="166"/>
      <c r="CR68" s="166"/>
      <c r="CS68" s="166"/>
      <c r="CT68" s="282"/>
      <c r="CU68" s="282"/>
      <c r="CV68" s="282"/>
      <c r="CW68" s="166"/>
      <c r="CX68" s="166"/>
      <c r="CY68" s="166"/>
    </row>
    <row r="69" spans="3:103" ht="4.5" customHeight="1" x14ac:dyDescent="0.25">
      <c r="C69" s="6"/>
      <c r="D69" s="6"/>
      <c r="E69" s="6"/>
      <c r="F69" s="6"/>
      <c r="G69" s="6"/>
      <c r="H69" s="6"/>
      <c r="I69" s="6"/>
      <c r="J69" s="6"/>
      <c r="K69" s="6"/>
      <c r="L69" s="5"/>
      <c r="M69" s="5"/>
      <c r="N69" s="5"/>
      <c r="O69" s="5"/>
      <c r="P69" s="5"/>
      <c r="Q69" s="5"/>
      <c r="R69" s="5"/>
      <c r="S69" s="5"/>
      <c r="T69" s="5"/>
      <c r="U69" s="5"/>
      <c r="V69" s="5"/>
      <c r="W69" s="5"/>
      <c r="X69" s="5"/>
      <c r="Y69" s="5"/>
      <c r="Z69" s="222"/>
      <c r="AA69" s="223"/>
      <c r="AB69" s="223"/>
      <c r="AC69" s="223"/>
      <c r="AD69" s="223"/>
      <c r="AE69" s="223"/>
      <c r="AF69" s="223"/>
      <c r="AG69" s="223"/>
      <c r="AH69" s="223"/>
      <c r="AI69" s="223"/>
      <c r="AJ69" s="223"/>
      <c r="AK69" s="223"/>
      <c r="AL69" s="224"/>
      <c r="AM69" s="189"/>
      <c r="AN69" s="190"/>
      <c r="AO69" s="190"/>
      <c r="AP69" s="191"/>
      <c r="AQ69" s="195"/>
      <c r="AR69" s="196"/>
      <c r="AS69" s="196"/>
      <c r="AT69" s="197"/>
      <c r="AU69" s="201"/>
      <c r="AV69" s="202"/>
      <c r="AW69" s="202"/>
      <c r="AX69" s="202"/>
      <c r="AY69" s="205"/>
      <c r="AZ69" s="205"/>
      <c r="BA69" s="205"/>
      <c r="BB69" s="205"/>
      <c r="BC69" s="205"/>
      <c r="BD69" s="205"/>
      <c r="BE69" s="205"/>
      <c r="BF69" s="205"/>
      <c r="BG69" s="205"/>
      <c r="BH69" s="205"/>
      <c r="BI69" s="207"/>
      <c r="BO69" s="209"/>
      <c r="BQ69" s="164"/>
      <c r="BS69" s="276"/>
      <c r="BT69" s="276"/>
      <c r="BU69" s="276"/>
      <c r="BV69" s="276"/>
      <c r="BW69" s="276"/>
      <c r="BX69" s="276"/>
      <c r="BY69" s="276"/>
      <c r="BZ69" s="276"/>
      <c r="CA69" s="276"/>
      <c r="CB69" s="276"/>
      <c r="CC69" s="276"/>
      <c r="CD69" s="276"/>
      <c r="CE69" s="276"/>
      <c r="CG69" s="279"/>
      <c r="CI69" s="167"/>
      <c r="CJ69" s="167"/>
      <c r="CK69" s="167"/>
      <c r="CL69" s="283"/>
      <c r="CM69" s="167"/>
      <c r="CN69" s="167"/>
      <c r="CO69" s="167"/>
      <c r="CP69" s="283"/>
      <c r="CQ69" s="167"/>
      <c r="CR69" s="167"/>
      <c r="CS69" s="167"/>
      <c r="CT69" s="283"/>
      <c r="CU69" s="283"/>
      <c r="CV69" s="283"/>
      <c r="CW69" s="167"/>
      <c r="CX69" s="167"/>
      <c r="CY69" s="167"/>
    </row>
    <row r="70" spans="3:103" ht="9" customHeight="1" x14ac:dyDescent="0.25">
      <c r="C70" s="152" t="s">
        <v>4</v>
      </c>
      <c r="D70" s="152"/>
      <c r="E70" s="152"/>
      <c r="F70" s="152"/>
      <c r="G70" s="152"/>
      <c r="H70" s="152"/>
      <c r="I70" s="152"/>
      <c r="J70" s="152"/>
      <c r="K70" s="157"/>
      <c r="L70" s="210"/>
      <c r="M70" s="211"/>
      <c r="N70" s="211"/>
      <c r="O70" s="211"/>
      <c r="P70" s="211"/>
      <c r="Q70" s="211"/>
      <c r="R70" s="211"/>
      <c r="S70" s="211"/>
      <c r="T70" s="211"/>
      <c r="U70" s="211"/>
      <c r="V70" s="211"/>
      <c r="W70" s="212"/>
      <c r="X70" s="5"/>
      <c r="Y70" s="5"/>
      <c r="Z70" s="183" t="s">
        <v>27</v>
      </c>
      <c r="AA70" s="223"/>
      <c r="AB70" s="223"/>
      <c r="AC70" s="223"/>
      <c r="AD70" s="223"/>
      <c r="AE70" s="223"/>
      <c r="AF70" s="223"/>
      <c r="AG70" s="223"/>
      <c r="AH70" s="223"/>
      <c r="AI70" s="223"/>
      <c r="AJ70" s="223"/>
      <c r="AK70" s="223"/>
      <c r="AL70" s="224"/>
      <c r="AM70" s="189">
        <f t="shared" ref="AM70" si="180">IF(SUM(BS70:BU73)=0,"",SUM(BS70:BU73))</f>
        <v>45</v>
      </c>
      <c r="AN70" s="190"/>
      <c r="AO70" s="190"/>
      <c r="AP70" s="191"/>
      <c r="AQ70" s="195"/>
      <c r="AR70" s="196"/>
      <c r="AS70" s="196"/>
      <c r="AT70" s="197"/>
      <c r="AU70" s="201" t="str">
        <f t="shared" ref="AU70" si="181">IF(CL70&lt;&gt;"",CL70,"")</f>
        <v/>
      </c>
      <c r="AV70" s="202"/>
      <c r="AW70" s="202"/>
      <c r="AX70" s="202"/>
      <c r="AY70" s="205" t="str">
        <f t="shared" ref="AY70" si="182">IF(CS70&lt;&gt;"",CS70,"")</f>
        <v/>
      </c>
      <c r="AZ70" s="205"/>
      <c r="BA70" s="205"/>
      <c r="BB70" s="205"/>
      <c r="BC70" s="205"/>
      <c r="BD70" s="205"/>
      <c r="BE70" s="205" t="str">
        <f t="shared" ref="BE70" si="183">IF(CP70&lt;&gt;"",CP70,"")</f>
        <v/>
      </c>
      <c r="BF70" s="205"/>
      <c r="BG70" s="205"/>
      <c r="BH70" s="205"/>
      <c r="BI70" s="207"/>
      <c r="BO70" s="209">
        <v>4</v>
      </c>
      <c r="BQ70" s="164">
        <f>SUM(MAX(BN$12:BN73),BO70/10)</f>
        <v>1.4</v>
      </c>
      <c r="BS70" s="274" t="str">
        <f t="shared" ref="BS70" si="184">IF(INDEX(BS$18:BS$49,MATCH($BO70,$BO$18:$BO$49,0))="","",INDEX(BS$18:BS$49,MATCH($BO70,$BO$18:$BO$49,0)))</f>
        <v/>
      </c>
      <c r="BT70" s="274" t="str">
        <f t="shared" ref="BT70:CE70" si="185">IF(INDEX(BT$18:BT$49,MATCH($BO70,$BO$18:$BO$49,0))="","",INDEX(BT$18:BT$49,MATCH($BO70,$BO$18:$BO$49,0)))</f>
        <v/>
      </c>
      <c r="BU70" s="274">
        <f t="shared" si="185"/>
        <v>45</v>
      </c>
      <c r="BV70" s="274" t="str">
        <f>IF(INDEX(BV$18:BV$49,MATCH($BO70,$BO$18:$BO$49,0))="","",INDEX(BV$18:BV$49,MATCH($BO70,$BO$18:$BO$49,0)))</f>
        <v/>
      </c>
      <c r="BW70" s="274" t="str">
        <f>IF(INDEX(BW$18:BW$49,MATCH($BO70,$BO$18:$BO$49,0))="","",INDEX(BW$18:BW$49,MATCH($BO70,$BO$18:$BO$49,0)))</f>
        <v/>
      </c>
      <c r="BX70" s="274">
        <f>IF(INDEX(BX$18:BX$49,MATCH($BO70,$BO$18:$BO$49,0))="","",INDEX(BX$18:BX$49,MATCH($BO70,$BO$18:$BO$49,0)))</f>
        <v>36.443630999999996</v>
      </c>
      <c r="BY70" s="274" t="str">
        <f t="shared" si="185"/>
        <v/>
      </c>
      <c r="BZ70" s="274" t="str">
        <f t="shared" si="185"/>
        <v/>
      </c>
      <c r="CA70" s="274">
        <f t="shared" si="185"/>
        <v>16794.3</v>
      </c>
      <c r="CB70" s="274" t="str">
        <f t="shared" si="185"/>
        <v/>
      </c>
      <c r="CC70" s="274" t="str">
        <f t="shared" si="185"/>
        <v/>
      </c>
      <c r="CD70" s="274">
        <f t="shared" si="185"/>
        <v>1</v>
      </c>
      <c r="CE70" s="274">
        <f t="shared" si="185"/>
        <v>8</v>
      </c>
      <c r="CG70" s="277" t="str">
        <f>IF(AQ70="","",IF(ISERROR(VALUE(AQ70)),"",AQ70))</f>
        <v/>
      </c>
      <c r="CI70" s="165" t="str">
        <f>IF(AND(BS70&lt;&gt;"",$CG70&lt;&gt;""),PRODUCT(BS70,$CG70),"")</f>
        <v/>
      </c>
      <c r="CJ70" s="165" t="str">
        <f>IF(AND(BT70&lt;&gt;"",$CG70&lt;&gt;""),PRODUCT(BT70,$CG70),"")</f>
        <v/>
      </c>
      <c r="CK70" s="165" t="str">
        <f>IF(AND(BU70&lt;&gt;"",$CG70&lt;&gt;""),PRODUCT(BU70,$CG70),"")</f>
        <v/>
      </c>
      <c r="CL70" s="281" t="str">
        <f t="shared" ref="CL70" si="186">IF(SUM(CI70:CK73)=0,"",SUM(CI70:CK73))</f>
        <v/>
      </c>
      <c r="CM70" s="165" t="str">
        <f t="shared" ref="CM70" si="187">IF(AND(BV70&lt;&gt;"",$CG70&lt;&gt;""),PRODUCT(BV70,$CG70),"")</f>
        <v/>
      </c>
      <c r="CN70" s="165" t="str">
        <f t="shared" ref="CN70" si="188">IF(AND(BW70&lt;&gt;"",$CG70&lt;&gt;""),PRODUCT(BW70,$CG70),"")</f>
        <v/>
      </c>
      <c r="CO70" s="165" t="str">
        <f t="shared" ref="CO70" si="189">IF(AND(BX70&lt;&gt;"",$CG70&lt;&gt;""),PRODUCT(BX70,$CG70),"")</f>
        <v/>
      </c>
      <c r="CP70" s="281" t="str">
        <f t="shared" ref="CP70" si="190">IF(SUM(CM70:CO73)=0,"",SUM(CM70:CO73))</f>
        <v/>
      </c>
      <c r="CQ70" s="165" t="str">
        <f t="shared" ref="CQ70" si="191">IF(AND(BY70&lt;&gt;"",$CG70&lt;&gt;""),PRODUCT(BY70,$CG70),"")</f>
        <v/>
      </c>
      <c r="CR70" s="165" t="str">
        <f t="shared" ref="CR70" si="192">IF(AND(BZ70&lt;&gt;"",$CG70&lt;&gt;""),PRODUCT(BZ70,$CG70),"")</f>
        <v/>
      </c>
      <c r="CS70" s="165" t="str">
        <f t="shared" ref="CS70" si="193">IF(AND(CA70&lt;&gt;"",$CG70&lt;&gt;""),PRODUCT(CA70,$CG70),"")</f>
        <v/>
      </c>
      <c r="CT70" s="281" t="str">
        <f t="shared" ref="CT70" si="194">IF(AND(CB70&lt;&gt;"",CQ70&lt;&gt;""),PRODUCT(CB70,CQ70),"")</f>
        <v/>
      </c>
      <c r="CU70" s="281" t="str">
        <f t="shared" ref="CU70" si="195">IF(AND(CC70&lt;&gt;"",CR70&lt;&gt;""),PRODUCT(CC70,CR70),"")</f>
        <v/>
      </c>
      <c r="CV70" s="281" t="str">
        <f t="shared" ref="CV70" si="196">IF(AND(CD70&lt;&gt;"",CS70&lt;&gt;""),PRODUCT(CD70,CS70),"")</f>
        <v/>
      </c>
      <c r="CW70" s="165" t="str">
        <f t="shared" ref="CW70" si="197">IF(AND($CE70&lt;&gt;"",CQ70&lt;&gt;""),PRODUCT($CE70,CQ70),"")</f>
        <v/>
      </c>
      <c r="CX70" s="165" t="str">
        <f t="shared" ref="CX70" si="198">IF(AND($CE70&lt;&gt;"",CR70&lt;&gt;""),PRODUCT($CE70,CR70),"")</f>
        <v/>
      </c>
      <c r="CY70" s="165" t="str">
        <f t="shared" ref="CY70" si="199">IF(AND($CE70&lt;&gt;"",CS70&lt;&gt;""),PRODUCT($CE70,CS70),"")</f>
        <v/>
      </c>
    </row>
    <row r="71" spans="3:103" ht="4.5" customHeight="1" x14ac:dyDescent="0.25">
      <c r="C71" s="152"/>
      <c r="D71" s="152"/>
      <c r="E71" s="152"/>
      <c r="F71" s="152"/>
      <c r="G71" s="152"/>
      <c r="H71" s="152"/>
      <c r="I71" s="152"/>
      <c r="J71" s="152"/>
      <c r="K71" s="157"/>
      <c r="L71" s="213"/>
      <c r="M71" s="214"/>
      <c r="N71" s="214"/>
      <c r="O71" s="214"/>
      <c r="P71" s="214"/>
      <c r="Q71" s="214"/>
      <c r="R71" s="214"/>
      <c r="S71" s="214"/>
      <c r="T71" s="214"/>
      <c r="U71" s="214"/>
      <c r="V71" s="214"/>
      <c r="W71" s="215"/>
      <c r="X71" s="5"/>
      <c r="Y71" s="5"/>
      <c r="Z71" s="222"/>
      <c r="AA71" s="223"/>
      <c r="AB71" s="223"/>
      <c r="AC71" s="223"/>
      <c r="AD71" s="223"/>
      <c r="AE71" s="223"/>
      <c r="AF71" s="223"/>
      <c r="AG71" s="223"/>
      <c r="AH71" s="223"/>
      <c r="AI71" s="223"/>
      <c r="AJ71" s="223"/>
      <c r="AK71" s="223"/>
      <c r="AL71" s="224"/>
      <c r="AM71" s="189"/>
      <c r="AN71" s="190"/>
      <c r="AO71" s="190"/>
      <c r="AP71" s="191"/>
      <c r="AQ71" s="195"/>
      <c r="AR71" s="196"/>
      <c r="AS71" s="196"/>
      <c r="AT71" s="197"/>
      <c r="AU71" s="201"/>
      <c r="AV71" s="202"/>
      <c r="AW71" s="202"/>
      <c r="AX71" s="202"/>
      <c r="AY71" s="205"/>
      <c r="AZ71" s="205"/>
      <c r="BA71" s="205"/>
      <c r="BB71" s="205"/>
      <c r="BC71" s="205"/>
      <c r="BD71" s="205"/>
      <c r="BE71" s="205"/>
      <c r="BF71" s="205"/>
      <c r="BG71" s="205"/>
      <c r="BH71" s="205"/>
      <c r="BI71" s="207"/>
      <c r="BO71" s="209"/>
      <c r="BQ71" s="164"/>
      <c r="BS71" s="275"/>
      <c r="BT71" s="275"/>
      <c r="BU71" s="275"/>
      <c r="BV71" s="275"/>
      <c r="BW71" s="275"/>
      <c r="BX71" s="275"/>
      <c r="BY71" s="275"/>
      <c r="BZ71" s="275"/>
      <c r="CA71" s="275"/>
      <c r="CB71" s="275"/>
      <c r="CC71" s="275"/>
      <c r="CD71" s="275"/>
      <c r="CE71" s="275"/>
      <c r="CG71" s="278"/>
      <c r="CI71" s="166"/>
      <c r="CJ71" s="166"/>
      <c r="CK71" s="166"/>
      <c r="CL71" s="282"/>
      <c r="CM71" s="166"/>
      <c r="CN71" s="166"/>
      <c r="CO71" s="166"/>
      <c r="CP71" s="282"/>
      <c r="CQ71" s="166"/>
      <c r="CR71" s="166"/>
      <c r="CS71" s="166"/>
      <c r="CT71" s="282"/>
      <c r="CU71" s="282"/>
      <c r="CV71" s="282"/>
      <c r="CW71" s="166"/>
      <c r="CX71" s="166"/>
      <c r="CY71" s="166"/>
    </row>
    <row r="72" spans="3:103" ht="9" customHeight="1" x14ac:dyDescent="0.25">
      <c r="C72" s="152"/>
      <c r="D72" s="152"/>
      <c r="E72" s="152"/>
      <c r="F72" s="152"/>
      <c r="G72" s="152"/>
      <c r="H72" s="152"/>
      <c r="I72" s="152"/>
      <c r="J72" s="152"/>
      <c r="K72" s="157"/>
      <c r="L72" s="216"/>
      <c r="M72" s="217"/>
      <c r="N72" s="217"/>
      <c r="O72" s="217"/>
      <c r="P72" s="217"/>
      <c r="Q72" s="217"/>
      <c r="R72" s="217"/>
      <c r="S72" s="217"/>
      <c r="T72" s="217"/>
      <c r="U72" s="217"/>
      <c r="V72" s="217"/>
      <c r="W72" s="218"/>
      <c r="X72" s="5"/>
      <c r="Y72" s="5"/>
      <c r="Z72" s="222"/>
      <c r="AA72" s="223"/>
      <c r="AB72" s="223"/>
      <c r="AC72" s="223"/>
      <c r="AD72" s="223"/>
      <c r="AE72" s="223"/>
      <c r="AF72" s="223"/>
      <c r="AG72" s="223"/>
      <c r="AH72" s="223"/>
      <c r="AI72" s="223"/>
      <c r="AJ72" s="223"/>
      <c r="AK72" s="223"/>
      <c r="AL72" s="224"/>
      <c r="AM72" s="189"/>
      <c r="AN72" s="190"/>
      <c r="AO72" s="190"/>
      <c r="AP72" s="191"/>
      <c r="AQ72" s="195"/>
      <c r="AR72" s="196"/>
      <c r="AS72" s="196"/>
      <c r="AT72" s="197"/>
      <c r="AU72" s="201"/>
      <c r="AV72" s="202"/>
      <c r="AW72" s="202"/>
      <c r="AX72" s="202"/>
      <c r="AY72" s="205"/>
      <c r="AZ72" s="205"/>
      <c r="BA72" s="205"/>
      <c r="BB72" s="205"/>
      <c r="BC72" s="205"/>
      <c r="BD72" s="205"/>
      <c r="BE72" s="205"/>
      <c r="BF72" s="205"/>
      <c r="BG72" s="205"/>
      <c r="BH72" s="205"/>
      <c r="BI72" s="207"/>
      <c r="BO72" s="209"/>
      <c r="BQ72" s="164"/>
      <c r="BS72" s="275"/>
      <c r="BT72" s="275"/>
      <c r="BU72" s="275"/>
      <c r="BV72" s="275"/>
      <c r="BW72" s="275"/>
      <c r="BX72" s="275"/>
      <c r="BY72" s="275"/>
      <c r="BZ72" s="275"/>
      <c r="CA72" s="275"/>
      <c r="CB72" s="275"/>
      <c r="CC72" s="275"/>
      <c r="CD72" s="275"/>
      <c r="CE72" s="275"/>
      <c r="CG72" s="278"/>
      <c r="CI72" s="166"/>
      <c r="CJ72" s="166"/>
      <c r="CK72" s="166"/>
      <c r="CL72" s="282"/>
      <c r="CM72" s="166"/>
      <c r="CN72" s="166"/>
      <c r="CO72" s="166"/>
      <c r="CP72" s="282"/>
      <c r="CQ72" s="166"/>
      <c r="CR72" s="166"/>
      <c r="CS72" s="166"/>
      <c r="CT72" s="282"/>
      <c r="CU72" s="282"/>
      <c r="CV72" s="282"/>
      <c r="CW72" s="166"/>
      <c r="CX72" s="166"/>
      <c r="CY72" s="166"/>
    </row>
    <row r="73" spans="3:103" ht="4.5" customHeight="1" x14ac:dyDescent="0.25">
      <c r="C73" s="5"/>
      <c r="D73" s="5"/>
      <c r="E73" s="5"/>
      <c r="F73" s="5"/>
      <c r="G73" s="5"/>
      <c r="H73" s="5"/>
      <c r="I73" s="5"/>
      <c r="J73" s="5"/>
      <c r="K73" s="5"/>
      <c r="L73" s="5"/>
      <c r="M73" s="5"/>
      <c r="N73" s="5"/>
      <c r="O73" s="5"/>
      <c r="P73" s="5"/>
      <c r="Q73" s="5"/>
      <c r="R73" s="5"/>
      <c r="S73" s="5"/>
      <c r="T73" s="5"/>
      <c r="U73" s="5"/>
      <c r="V73" s="5"/>
      <c r="W73" s="5"/>
      <c r="X73" s="5"/>
      <c r="Y73" s="5"/>
      <c r="Z73" s="222"/>
      <c r="AA73" s="223"/>
      <c r="AB73" s="223"/>
      <c r="AC73" s="223"/>
      <c r="AD73" s="223"/>
      <c r="AE73" s="223"/>
      <c r="AF73" s="223"/>
      <c r="AG73" s="223"/>
      <c r="AH73" s="223"/>
      <c r="AI73" s="223"/>
      <c r="AJ73" s="223"/>
      <c r="AK73" s="223"/>
      <c r="AL73" s="224"/>
      <c r="AM73" s="189"/>
      <c r="AN73" s="190"/>
      <c r="AO73" s="190"/>
      <c r="AP73" s="191"/>
      <c r="AQ73" s="195"/>
      <c r="AR73" s="196"/>
      <c r="AS73" s="196"/>
      <c r="AT73" s="197"/>
      <c r="AU73" s="201"/>
      <c r="AV73" s="202"/>
      <c r="AW73" s="202"/>
      <c r="AX73" s="202"/>
      <c r="AY73" s="205"/>
      <c r="AZ73" s="205"/>
      <c r="BA73" s="205"/>
      <c r="BB73" s="205"/>
      <c r="BC73" s="205"/>
      <c r="BD73" s="205"/>
      <c r="BE73" s="205"/>
      <c r="BF73" s="205"/>
      <c r="BG73" s="205"/>
      <c r="BH73" s="205"/>
      <c r="BI73" s="207"/>
      <c r="BO73" s="209"/>
      <c r="BQ73" s="164"/>
      <c r="BS73" s="276"/>
      <c r="BT73" s="276"/>
      <c r="BU73" s="276"/>
      <c r="BV73" s="276"/>
      <c r="BW73" s="276"/>
      <c r="BX73" s="276"/>
      <c r="BY73" s="276"/>
      <c r="BZ73" s="276"/>
      <c r="CA73" s="276"/>
      <c r="CB73" s="276"/>
      <c r="CC73" s="276"/>
      <c r="CD73" s="276"/>
      <c r="CE73" s="276"/>
      <c r="CG73" s="279"/>
      <c r="CI73" s="167"/>
      <c r="CJ73" s="167"/>
      <c r="CK73" s="167"/>
      <c r="CL73" s="283"/>
      <c r="CM73" s="167"/>
      <c r="CN73" s="167"/>
      <c r="CO73" s="167"/>
      <c r="CP73" s="283"/>
      <c r="CQ73" s="167"/>
      <c r="CR73" s="167"/>
      <c r="CS73" s="167"/>
      <c r="CT73" s="283"/>
      <c r="CU73" s="283"/>
      <c r="CV73" s="283"/>
      <c r="CW73" s="167"/>
      <c r="CX73" s="167"/>
      <c r="CY73" s="167"/>
    </row>
    <row r="74" spans="3:103" ht="9" customHeight="1" x14ac:dyDescent="0.25">
      <c r="C74" s="151" t="s">
        <v>8</v>
      </c>
      <c r="D74" s="151"/>
      <c r="E74" s="151"/>
      <c r="F74" s="151"/>
      <c r="G74" s="151"/>
      <c r="H74" s="151"/>
      <c r="I74" s="151"/>
      <c r="J74" s="151"/>
      <c r="K74" s="151"/>
      <c r="L74" s="151"/>
      <c r="M74" s="151"/>
      <c r="N74" s="151"/>
      <c r="O74" s="151"/>
      <c r="P74" s="151"/>
      <c r="Q74" s="151"/>
      <c r="R74" s="151"/>
      <c r="S74" s="151"/>
      <c r="T74" s="151"/>
      <c r="U74" s="151"/>
      <c r="V74" s="151"/>
      <c r="W74" s="151"/>
      <c r="X74" s="5"/>
      <c r="Y74" s="5"/>
      <c r="Z74" s="228" t="s">
        <v>28</v>
      </c>
      <c r="AA74" s="229"/>
      <c r="AB74" s="229"/>
      <c r="AC74" s="229"/>
      <c r="AD74" s="229"/>
      <c r="AE74" s="229"/>
      <c r="AF74" s="229"/>
      <c r="AG74" s="229"/>
      <c r="AH74" s="229"/>
      <c r="AI74" s="229"/>
      <c r="AJ74" s="229"/>
      <c r="AK74" s="229"/>
      <c r="AL74" s="230"/>
      <c r="AM74" s="189">
        <f t="shared" ref="AM74" si="200">IF(SUM(BS74:BU77)=0,"",SUM(BS74:BU77))</f>
        <v>3</v>
      </c>
      <c r="AN74" s="190"/>
      <c r="AO74" s="190"/>
      <c r="AP74" s="191"/>
      <c r="AQ74" s="195"/>
      <c r="AR74" s="196"/>
      <c r="AS74" s="196"/>
      <c r="AT74" s="197"/>
      <c r="AU74" s="201" t="str">
        <f t="shared" ref="AU74" si="201">IF(CL74&lt;&gt;"",CL74,"")</f>
        <v/>
      </c>
      <c r="AV74" s="202"/>
      <c r="AW74" s="202"/>
      <c r="AX74" s="202"/>
      <c r="AY74" s="205" t="str">
        <f t="shared" ref="AY74" si="202">IF(CS74&lt;&gt;"",CS74,"")</f>
        <v/>
      </c>
      <c r="AZ74" s="205"/>
      <c r="BA74" s="205"/>
      <c r="BB74" s="205"/>
      <c r="BC74" s="205"/>
      <c r="BD74" s="205"/>
      <c r="BE74" s="205" t="str">
        <f t="shared" ref="BE74" si="203">IF(CP74&lt;&gt;"",CP74,"")</f>
        <v/>
      </c>
      <c r="BF74" s="205"/>
      <c r="BG74" s="205"/>
      <c r="BH74" s="205"/>
      <c r="BI74" s="207"/>
      <c r="BO74" s="209">
        <v>5</v>
      </c>
      <c r="BQ74" s="164">
        <f>SUM(MAX(BN$12:BN77),BO74/10)</f>
        <v>1.5</v>
      </c>
      <c r="BS74" s="274" t="str">
        <f t="shared" ref="BS74" si="204">IF(INDEX(BS$18:BS$49,MATCH($BO74,$BO$18:$BO$49,0))="","",INDEX(BS$18:BS$49,MATCH($BO74,$BO$18:$BO$49,0)))</f>
        <v/>
      </c>
      <c r="BT74" s="274" t="str">
        <f t="shared" ref="BT74:CE74" si="205">IF(INDEX(BT$18:BT$49,MATCH($BO74,$BO$18:$BO$49,0))="","",INDEX(BT$18:BT$49,MATCH($BO74,$BO$18:$BO$49,0)))</f>
        <v/>
      </c>
      <c r="BU74" s="274">
        <f t="shared" si="205"/>
        <v>3</v>
      </c>
      <c r="BV74" s="274" t="str">
        <f>IF(INDEX(BV$18:BV$49,MATCH($BO74,$BO$18:$BO$49,0))="","",INDEX(BV$18:BV$49,MATCH($BO74,$BO$18:$BO$49,0)))</f>
        <v/>
      </c>
      <c r="BW74" s="274" t="str">
        <f>IF(INDEX(BW$18:BW$49,MATCH($BO74,$BO$18:$BO$49,0))="","",INDEX(BW$18:BW$49,MATCH($BO74,$BO$18:$BO$49,0)))</f>
        <v/>
      </c>
      <c r="BX74" s="274">
        <f>IF(INDEX(BX$18:BX$49,MATCH($BO74,$BO$18:$BO$49,0))="","",INDEX(BX$18:BX$49,MATCH($BO74,$BO$18:$BO$49,0)))</f>
        <v>12.147877000000001</v>
      </c>
      <c r="BY74" s="274" t="str">
        <f t="shared" si="205"/>
        <v/>
      </c>
      <c r="BZ74" s="274" t="str">
        <f t="shared" si="205"/>
        <v/>
      </c>
      <c r="CA74" s="274">
        <f t="shared" si="205"/>
        <v>5598.1</v>
      </c>
      <c r="CB74" s="274" t="str">
        <f t="shared" si="205"/>
        <v/>
      </c>
      <c r="CC74" s="274" t="str">
        <f t="shared" si="205"/>
        <v/>
      </c>
      <c r="CD74" s="274">
        <f t="shared" si="205"/>
        <v>1</v>
      </c>
      <c r="CE74" s="274">
        <f t="shared" si="205"/>
        <v>8</v>
      </c>
      <c r="CG74" s="277" t="str">
        <f>IF(AQ74="","",IF(ISERROR(VALUE(AQ74)),"",AQ74))</f>
        <v/>
      </c>
      <c r="CI74" s="165" t="str">
        <f>IF(AND(BS74&lt;&gt;"",$CG74&lt;&gt;""),PRODUCT(BS74,$CG74),"")</f>
        <v/>
      </c>
      <c r="CJ74" s="165" t="str">
        <f>IF(AND(BT74&lt;&gt;"",$CG74&lt;&gt;""),PRODUCT(BT74,$CG74),"")</f>
        <v/>
      </c>
      <c r="CK74" s="165" t="str">
        <f>IF(AND(BU74&lt;&gt;"",$CG74&lt;&gt;""),PRODUCT(BU74,$CG74),"")</f>
        <v/>
      </c>
      <c r="CL74" s="281" t="str">
        <f t="shared" ref="CL74" si="206">IF(SUM(CI74:CK77)=0,"",SUM(CI74:CK77))</f>
        <v/>
      </c>
      <c r="CM74" s="165" t="str">
        <f t="shared" ref="CM74" si="207">IF(AND(BV74&lt;&gt;"",$CG74&lt;&gt;""),PRODUCT(BV74,$CG74),"")</f>
        <v/>
      </c>
      <c r="CN74" s="165" t="str">
        <f t="shared" ref="CN74" si="208">IF(AND(BW74&lt;&gt;"",$CG74&lt;&gt;""),PRODUCT(BW74,$CG74),"")</f>
        <v/>
      </c>
      <c r="CO74" s="165" t="str">
        <f t="shared" ref="CO74" si="209">IF(AND(BX74&lt;&gt;"",$CG74&lt;&gt;""),PRODUCT(BX74,$CG74),"")</f>
        <v/>
      </c>
      <c r="CP74" s="281" t="str">
        <f t="shared" ref="CP74" si="210">IF(SUM(CM74:CO77)=0,"",SUM(CM74:CO77))</f>
        <v/>
      </c>
      <c r="CQ74" s="165" t="str">
        <f t="shared" ref="CQ74" si="211">IF(AND(BY74&lt;&gt;"",$CG74&lt;&gt;""),PRODUCT(BY74,$CG74),"")</f>
        <v/>
      </c>
      <c r="CR74" s="165" t="str">
        <f t="shared" ref="CR74" si="212">IF(AND(BZ74&lt;&gt;"",$CG74&lt;&gt;""),PRODUCT(BZ74,$CG74),"")</f>
        <v/>
      </c>
      <c r="CS74" s="165" t="str">
        <f t="shared" ref="CS74" si="213">IF(AND(CA74&lt;&gt;"",$CG74&lt;&gt;""),PRODUCT(CA74,$CG74),"")</f>
        <v/>
      </c>
      <c r="CT74" s="281" t="str">
        <f t="shared" ref="CT74" si="214">IF(AND(CB74&lt;&gt;"",CQ74&lt;&gt;""),PRODUCT(CB74,CQ74),"")</f>
        <v/>
      </c>
      <c r="CU74" s="281" t="str">
        <f t="shared" ref="CU74" si="215">IF(AND(CC74&lt;&gt;"",CR74&lt;&gt;""),PRODUCT(CC74,CR74),"")</f>
        <v/>
      </c>
      <c r="CV74" s="281" t="str">
        <f t="shared" ref="CV74" si="216">IF(AND(CD74&lt;&gt;"",CS74&lt;&gt;""),PRODUCT(CD74,CS74),"")</f>
        <v/>
      </c>
      <c r="CW74" s="165" t="str">
        <f t="shared" ref="CW74" si="217">IF(AND($CE74&lt;&gt;"",CQ74&lt;&gt;""),PRODUCT($CE74,CQ74),"")</f>
        <v/>
      </c>
      <c r="CX74" s="165" t="str">
        <f t="shared" ref="CX74" si="218">IF(AND($CE74&lt;&gt;"",CR74&lt;&gt;""),PRODUCT($CE74,CR74),"")</f>
        <v/>
      </c>
      <c r="CY74" s="165" t="str">
        <f t="shared" ref="CY74" si="219">IF(AND($CE74&lt;&gt;"",CS74&lt;&gt;""),PRODUCT($CE74,CS74),"")</f>
        <v/>
      </c>
    </row>
    <row r="75" spans="3:103" ht="4.5" customHeight="1" x14ac:dyDescent="0.25">
      <c r="C75" s="151"/>
      <c r="D75" s="151"/>
      <c r="E75" s="151"/>
      <c r="F75" s="151"/>
      <c r="G75" s="151"/>
      <c r="H75" s="151"/>
      <c r="I75" s="151"/>
      <c r="J75" s="151"/>
      <c r="K75" s="151"/>
      <c r="L75" s="151"/>
      <c r="M75" s="151"/>
      <c r="N75" s="151"/>
      <c r="O75" s="151"/>
      <c r="P75" s="151"/>
      <c r="Q75" s="151"/>
      <c r="R75" s="151"/>
      <c r="S75" s="151"/>
      <c r="T75" s="151"/>
      <c r="U75" s="151"/>
      <c r="V75" s="151"/>
      <c r="W75" s="151"/>
      <c r="X75" s="5"/>
      <c r="Y75" s="5"/>
      <c r="Z75" s="231"/>
      <c r="AA75" s="232"/>
      <c r="AB75" s="232"/>
      <c r="AC75" s="232"/>
      <c r="AD75" s="232"/>
      <c r="AE75" s="232"/>
      <c r="AF75" s="232"/>
      <c r="AG75" s="232"/>
      <c r="AH75" s="232"/>
      <c r="AI75" s="232"/>
      <c r="AJ75" s="232"/>
      <c r="AK75" s="232"/>
      <c r="AL75" s="233"/>
      <c r="AM75" s="189"/>
      <c r="AN75" s="190"/>
      <c r="AO75" s="190"/>
      <c r="AP75" s="191"/>
      <c r="AQ75" s="195"/>
      <c r="AR75" s="196"/>
      <c r="AS75" s="196"/>
      <c r="AT75" s="197"/>
      <c r="AU75" s="201"/>
      <c r="AV75" s="202"/>
      <c r="AW75" s="202"/>
      <c r="AX75" s="202"/>
      <c r="AY75" s="205"/>
      <c r="AZ75" s="205"/>
      <c r="BA75" s="205"/>
      <c r="BB75" s="205"/>
      <c r="BC75" s="205"/>
      <c r="BD75" s="205"/>
      <c r="BE75" s="205"/>
      <c r="BF75" s="205"/>
      <c r="BG75" s="205"/>
      <c r="BH75" s="205"/>
      <c r="BI75" s="207"/>
      <c r="BO75" s="209"/>
      <c r="BQ75" s="164"/>
      <c r="BS75" s="275"/>
      <c r="BT75" s="275"/>
      <c r="BU75" s="275"/>
      <c r="BV75" s="275"/>
      <c r="BW75" s="275"/>
      <c r="BX75" s="275"/>
      <c r="BY75" s="275"/>
      <c r="BZ75" s="275"/>
      <c r="CA75" s="275"/>
      <c r="CB75" s="275"/>
      <c r="CC75" s="275"/>
      <c r="CD75" s="275"/>
      <c r="CE75" s="275"/>
      <c r="CG75" s="278"/>
      <c r="CI75" s="166"/>
      <c r="CJ75" s="166"/>
      <c r="CK75" s="166"/>
      <c r="CL75" s="282"/>
      <c r="CM75" s="166"/>
      <c r="CN75" s="166"/>
      <c r="CO75" s="166"/>
      <c r="CP75" s="282"/>
      <c r="CQ75" s="166"/>
      <c r="CR75" s="166"/>
      <c r="CS75" s="166"/>
      <c r="CT75" s="282"/>
      <c r="CU75" s="282"/>
      <c r="CV75" s="282"/>
      <c r="CW75" s="166"/>
      <c r="CX75" s="166"/>
      <c r="CY75" s="166"/>
    </row>
    <row r="76" spans="3:103" ht="9" customHeight="1" x14ac:dyDescent="0.25">
      <c r="C76" s="151"/>
      <c r="D76" s="151"/>
      <c r="E76" s="151"/>
      <c r="F76" s="151"/>
      <c r="G76" s="151"/>
      <c r="H76" s="151"/>
      <c r="I76" s="151"/>
      <c r="J76" s="151"/>
      <c r="K76" s="151"/>
      <c r="L76" s="151"/>
      <c r="M76" s="151"/>
      <c r="N76" s="151"/>
      <c r="O76" s="151"/>
      <c r="P76" s="151"/>
      <c r="Q76" s="151"/>
      <c r="R76" s="151"/>
      <c r="S76" s="151"/>
      <c r="T76" s="151"/>
      <c r="U76" s="151"/>
      <c r="V76" s="151"/>
      <c r="W76" s="151"/>
      <c r="X76" s="5"/>
      <c r="Y76" s="5"/>
      <c r="Z76" s="231"/>
      <c r="AA76" s="232"/>
      <c r="AB76" s="232"/>
      <c r="AC76" s="232"/>
      <c r="AD76" s="232"/>
      <c r="AE76" s="232"/>
      <c r="AF76" s="232"/>
      <c r="AG76" s="232"/>
      <c r="AH76" s="232"/>
      <c r="AI76" s="232"/>
      <c r="AJ76" s="232"/>
      <c r="AK76" s="232"/>
      <c r="AL76" s="233"/>
      <c r="AM76" s="189"/>
      <c r="AN76" s="190"/>
      <c r="AO76" s="190"/>
      <c r="AP76" s="191"/>
      <c r="AQ76" s="195"/>
      <c r="AR76" s="196"/>
      <c r="AS76" s="196"/>
      <c r="AT76" s="197"/>
      <c r="AU76" s="201"/>
      <c r="AV76" s="202"/>
      <c r="AW76" s="202"/>
      <c r="AX76" s="202"/>
      <c r="AY76" s="205"/>
      <c r="AZ76" s="205"/>
      <c r="BA76" s="205"/>
      <c r="BB76" s="205"/>
      <c r="BC76" s="205"/>
      <c r="BD76" s="205"/>
      <c r="BE76" s="205"/>
      <c r="BF76" s="205"/>
      <c r="BG76" s="205"/>
      <c r="BH76" s="205"/>
      <c r="BI76" s="207"/>
      <c r="BO76" s="209"/>
      <c r="BQ76" s="164"/>
      <c r="BS76" s="275"/>
      <c r="BT76" s="275"/>
      <c r="BU76" s="275"/>
      <c r="BV76" s="275"/>
      <c r="BW76" s="275"/>
      <c r="BX76" s="275"/>
      <c r="BY76" s="275"/>
      <c r="BZ76" s="275"/>
      <c r="CA76" s="275"/>
      <c r="CB76" s="275"/>
      <c r="CC76" s="275"/>
      <c r="CD76" s="275"/>
      <c r="CE76" s="275"/>
      <c r="CG76" s="278"/>
      <c r="CI76" s="166"/>
      <c r="CJ76" s="166"/>
      <c r="CK76" s="166"/>
      <c r="CL76" s="282"/>
      <c r="CM76" s="166"/>
      <c r="CN76" s="166"/>
      <c r="CO76" s="166"/>
      <c r="CP76" s="282"/>
      <c r="CQ76" s="166"/>
      <c r="CR76" s="166"/>
      <c r="CS76" s="166"/>
      <c r="CT76" s="282"/>
      <c r="CU76" s="282"/>
      <c r="CV76" s="282"/>
      <c r="CW76" s="166"/>
      <c r="CX76" s="166"/>
      <c r="CY76" s="166"/>
    </row>
    <row r="77" spans="3:103" ht="4.5" customHeight="1" x14ac:dyDescent="0.25">
      <c r="C77" s="5"/>
      <c r="D77" s="5"/>
      <c r="E77" s="5"/>
      <c r="F77" s="5"/>
      <c r="G77" s="5"/>
      <c r="H77" s="5"/>
      <c r="I77" s="5"/>
      <c r="J77" s="5"/>
      <c r="K77" s="5"/>
      <c r="L77" s="5"/>
      <c r="M77" s="5"/>
      <c r="N77" s="5"/>
      <c r="O77" s="5"/>
      <c r="P77" s="5"/>
      <c r="Q77" s="5"/>
      <c r="R77" s="5"/>
      <c r="S77" s="5"/>
      <c r="T77" s="5"/>
      <c r="U77" s="5"/>
      <c r="V77" s="5"/>
      <c r="W77" s="5"/>
      <c r="X77" s="5"/>
      <c r="Y77" s="5"/>
      <c r="Z77" s="234"/>
      <c r="AA77" s="235"/>
      <c r="AB77" s="235"/>
      <c r="AC77" s="235"/>
      <c r="AD77" s="235"/>
      <c r="AE77" s="235"/>
      <c r="AF77" s="235"/>
      <c r="AG77" s="235"/>
      <c r="AH77" s="235"/>
      <c r="AI77" s="235"/>
      <c r="AJ77" s="235"/>
      <c r="AK77" s="235"/>
      <c r="AL77" s="236"/>
      <c r="AM77" s="189"/>
      <c r="AN77" s="190"/>
      <c r="AO77" s="190"/>
      <c r="AP77" s="191"/>
      <c r="AQ77" s="195"/>
      <c r="AR77" s="196"/>
      <c r="AS77" s="196"/>
      <c r="AT77" s="197"/>
      <c r="AU77" s="201"/>
      <c r="AV77" s="202"/>
      <c r="AW77" s="202"/>
      <c r="AX77" s="202"/>
      <c r="AY77" s="205"/>
      <c r="AZ77" s="205"/>
      <c r="BA77" s="205"/>
      <c r="BB77" s="205"/>
      <c r="BC77" s="205"/>
      <c r="BD77" s="205"/>
      <c r="BE77" s="205"/>
      <c r="BF77" s="205"/>
      <c r="BG77" s="205"/>
      <c r="BH77" s="205"/>
      <c r="BI77" s="207"/>
      <c r="BO77" s="209"/>
      <c r="BQ77" s="164"/>
      <c r="BS77" s="276"/>
      <c r="BT77" s="276"/>
      <c r="BU77" s="276"/>
      <c r="BV77" s="276"/>
      <c r="BW77" s="276"/>
      <c r="BX77" s="276"/>
      <c r="BY77" s="276"/>
      <c r="BZ77" s="276"/>
      <c r="CA77" s="276"/>
      <c r="CB77" s="276"/>
      <c r="CC77" s="276"/>
      <c r="CD77" s="276"/>
      <c r="CE77" s="276"/>
      <c r="CG77" s="279"/>
      <c r="CI77" s="167"/>
      <c r="CJ77" s="167"/>
      <c r="CK77" s="167"/>
      <c r="CL77" s="283"/>
      <c r="CM77" s="167"/>
      <c r="CN77" s="167"/>
      <c r="CO77" s="167"/>
      <c r="CP77" s="283"/>
      <c r="CQ77" s="167"/>
      <c r="CR77" s="167"/>
      <c r="CS77" s="167"/>
      <c r="CT77" s="283"/>
      <c r="CU77" s="283"/>
      <c r="CV77" s="283"/>
      <c r="CW77" s="167"/>
      <c r="CX77" s="167"/>
      <c r="CY77" s="167"/>
    </row>
    <row r="78" spans="3:103" ht="9" customHeight="1" x14ac:dyDescent="0.25">
      <c r="C78" s="152" t="s">
        <v>14</v>
      </c>
      <c r="D78" s="152"/>
      <c r="E78" s="152"/>
      <c r="F78" s="152"/>
      <c r="G78" s="152"/>
      <c r="H78" s="152"/>
      <c r="I78" s="152"/>
      <c r="J78" s="152"/>
      <c r="K78" s="157"/>
      <c r="L78" s="210"/>
      <c r="M78" s="211"/>
      <c r="N78" s="211"/>
      <c r="O78" s="211"/>
      <c r="P78" s="211"/>
      <c r="Q78" s="211"/>
      <c r="R78" s="211"/>
      <c r="S78" s="211"/>
      <c r="T78" s="211"/>
      <c r="U78" s="211"/>
      <c r="V78" s="211"/>
      <c r="W78" s="212"/>
      <c r="X78" s="5"/>
      <c r="Y78" s="5"/>
      <c r="Z78" s="228" t="s">
        <v>29</v>
      </c>
      <c r="AA78" s="229"/>
      <c r="AB78" s="229"/>
      <c r="AC78" s="229"/>
      <c r="AD78" s="229"/>
      <c r="AE78" s="229"/>
      <c r="AF78" s="229"/>
      <c r="AG78" s="229"/>
      <c r="AH78" s="229"/>
      <c r="AI78" s="229"/>
      <c r="AJ78" s="229"/>
      <c r="AK78" s="229"/>
      <c r="AL78" s="230"/>
      <c r="AM78" s="189">
        <f t="shared" ref="AM78" si="220">IF(SUM(BS78:BU81)=0,"",SUM(BS78:BU81))</f>
        <v>3</v>
      </c>
      <c r="AN78" s="190"/>
      <c r="AO78" s="190"/>
      <c r="AP78" s="191"/>
      <c r="AQ78" s="195"/>
      <c r="AR78" s="196"/>
      <c r="AS78" s="196"/>
      <c r="AT78" s="197"/>
      <c r="AU78" s="201" t="str">
        <f t="shared" ref="AU78" si="221">IF(CL78&lt;&gt;"",CL78,"")</f>
        <v/>
      </c>
      <c r="AV78" s="202"/>
      <c r="AW78" s="202"/>
      <c r="AX78" s="202"/>
      <c r="AY78" s="205" t="str">
        <f t="shared" ref="AY78" si="222">IF(CS78&lt;&gt;"",CS78,"")</f>
        <v/>
      </c>
      <c r="AZ78" s="205"/>
      <c r="BA78" s="205"/>
      <c r="BB78" s="205"/>
      <c r="BC78" s="205"/>
      <c r="BD78" s="205"/>
      <c r="BE78" s="205" t="str">
        <f t="shared" ref="BE78" si="223">IF(CP78&lt;&gt;"",CP78,"")</f>
        <v/>
      </c>
      <c r="BF78" s="205"/>
      <c r="BG78" s="205"/>
      <c r="BH78" s="205"/>
      <c r="BI78" s="207"/>
      <c r="BO78" s="209">
        <v>6</v>
      </c>
      <c r="BQ78" s="164">
        <f>SUM(MAX(BN$12:BN81),BO78/10)</f>
        <v>1.6</v>
      </c>
      <c r="BS78" s="274" t="str">
        <f t="shared" ref="BS78" si="224">IF(INDEX(BS$18:BS$49,MATCH($BO78,$BO$18:$BO$49,0))="","",INDEX(BS$18:BS$49,MATCH($BO78,$BO$18:$BO$49,0)))</f>
        <v/>
      </c>
      <c r="BT78" s="274" t="str">
        <f t="shared" ref="BT78:CE78" si="225">IF(INDEX(BT$18:BT$49,MATCH($BO78,$BO$18:$BO$49,0))="","",INDEX(BT$18:BT$49,MATCH($BO78,$BO$18:$BO$49,0)))</f>
        <v/>
      </c>
      <c r="BU78" s="274">
        <f t="shared" si="225"/>
        <v>3</v>
      </c>
      <c r="BV78" s="274" t="str">
        <f>IF(INDEX(BV$18:BV$49,MATCH($BO78,$BO$18:$BO$49,0))="","",INDEX(BV$18:BV$49,MATCH($BO78,$BO$18:$BO$49,0)))</f>
        <v/>
      </c>
      <c r="BW78" s="274" t="str">
        <f>IF(INDEX(BW$18:BW$49,MATCH($BO78,$BO$18:$BO$49,0))="","",INDEX(BW$18:BW$49,MATCH($BO78,$BO$18:$BO$49,0)))</f>
        <v/>
      </c>
      <c r="BX78" s="274">
        <f>IF(INDEX(BX$18:BX$49,MATCH($BO78,$BO$18:$BO$49,0))="","",INDEX(BX$18:BX$49,MATCH($BO78,$BO$18:$BO$49,0)))</f>
        <v>12.147877000000001</v>
      </c>
      <c r="BY78" s="274" t="str">
        <f t="shared" si="225"/>
        <v/>
      </c>
      <c r="BZ78" s="274" t="str">
        <f t="shared" si="225"/>
        <v/>
      </c>
      <c r="CA78" s="274">
        <f t="shared" si="225"/>
        <v>5598.1</v>
      </c>
      <c r="CB78" s="274" t="str">
        <f t="shared" si="225"/>
        <v/>
      </c>
      <c r="CC78" s="274" t="str">
        <f t="shared" si="225"/>
        <v/>
      </c>
      <c r="CD78" s="274">
        <f t="shared" si="225"/>
        <v>1</v>
      </c>
      <c r="CE78" s="274">
        <f t="shared" si="225"/>
        <v>8</v>
      </c>
      <c r="CG78" s="277" t="str">
        <f>IF(AQ78="","",IF(ISERROR(VALUE(AQ78)),"",AQ78))</f>
        <v/>
      </c>
      <c r="CI78" s="165" t="str">
        <f>IF(AND(BS78&lt;&gt;"",$CG78&lt;&gt;""),PRODUCT(BS78,$CG78),"")</f>
        <v/>
      </c>
      <c r="CJ78" s="165" t="str">
        <f>IF(AND(BT78&lt;&gt;"",$CG78&lt;&gt;""),PRODUCT(BT78,$CG78),"")</f>
        <v/>
      </c>
      <c r="CK78" s="165" t="str">
        <f>IF(AND(BU78&lt;&gt;"",$CG78&lt;&gt;""),PRODUCT(BU78,$CG78),"")</f>
        <v/>
      </c>
      <c r="CL78" s="281" t="str">
        <f t="shared" ref="CL78" si="226">IF(SUM(CI78:CK81)=0,"",SUM(CI78:CK81))</f>
        <v/>
      </c>
      <c r="CM78" s="165" t="str">
        <f t="shared" ref="CM78" si="227">IF(AND(BV78&lt;&gt;"",$CG78&lt;&gt;""),PRODUCT(BV78,$CG78),"")</f>
        <v/>
      </c>
      <c r="CN78" s="165" t="str">
        <f t="shared" ref="CN78" si="228">IF(AND(BW78&lt;&gt;"",$CG78&lt;&gt;""),PRODUCT(BW78,$CG78),"")</f>
        <v/>
      </c>
      <c r="CO78" s="165" t="str">
        <f t="shared" ref="CO78" si="229">IF(AND(BX78&lt;&gt;"",$CG78&lt;&gt;""),PRODUCT(BX78,$CG78),"")</f>
        <v/>
      </c>
      <c r="CP78" s="281" t="str">
        <f t="shared" ref="CP78" si="230">IF(SUM(CM78:CO81)=0,"",SUM(CM78:CO81))</f>
        <v/>
      </c>
      <c r="CQ78" s="165" t="str">
        <f t="shared" ref="CQ78" si="231">IF(AND(BY78&lt;&gt;"",$CG78&lt;&gt;""),PRODUCT(BY78,$CG78),"")</f>
        <v/>
      </c>
      <c r="CR78" s="165" t="str">
        <f t="shared" ref="CR78" si="232">IF(AND(BZ78&lt;&gt;"",$CG78&lt;&gt;""),PRODUCT(BZ78,$CG78),"")</f>
        <v/>
      </c>
      <c r="CS78" s="165" t="str">
        <f t="shared" ref="CS78" si="233">IF(AND(CA78&lt;&gt;"",$CG78&lt;&gt;""),PRODUCT(CA78,$CG78),"")</f>
        <v/>
      </c>
      <c r="CT78" s="281" t="str">
        <f t="shared" ref="CT78" si="234">IF(AND(CB78&lt;&gt;"",CQ78&lt;&gt;""),PRODUCT(CB78,CQ78),"")</f>
        <v/>
      </c>
      <c r="CU78" s="281" t="str">
        <f t="shared" ref="CU78" si="235">IF(AND(CC78&lt;&gt;"",CR78&lt;&gt;""),PRODUCT(CC78,CR78),"")</f>
        <v/>
      </c>
      <c r="CV78" s="281" t="str">
        <f t="shared" ref="CV78" si="236">IF(AND(CD78&lt;&gt;"",CS78&lt;&gt;""),PRODUCT(CD78,CS78),"")</f>
        <v/>
      </c>
      <c r="CW78" s="165" t="str">
        <f t="shared" ref="CW78" si="237">IF(AND($CE78&lt;&gt;"",CQ78&lt;&gt;""),PRODUCT($CE78,CQ78),"")</f>
        <v/>
      </c>
      <c r="CX78" s="165" t="str">
        <f t="shared" ref="CX78" si="238">IF(AND($CE78&lt;&gt;"",CR78&lt;&gt;""),PRODUCT($CE78,CR78),"")</f>
        <v/>
      </c>
      <c r="CY78" s="165" t="str">
        <f t="shared" ref="CY78" si="239">IF(AND($CE78&lt;&gt;"",CS78&lt;&gt;""),PRODUCT($CE78,CS78),"")</f>
        <v/>
      </c>
    </row>
    <row r="79" spans="3:103" ht="4.5" customHeight="1" x14ac:dyDescent="0.25">
      <c r="C79" s="152"/>
      <c r="D79" s="152"/>
      <c r="E79" s="152"/>
      <c r="F79" s="152"/>
      <c r="G79" s="152"/>
      <c r="H79" s="152"/>
      <c r="I79" s="152"/>
      <c r="J79" s="152"/>
      <c r="K79" s="157"/>
      <c r="L79" s="213"/>
      <c r="M79" s="214"/>
      <c r="N79" s="214"/>
      <c r="O79" s="214"/>
      <c r="P79" s="214"/>
      <c r="Q79" s="214"/>
      <c r="R79" s="214"/>
      <c r="S79" s="214"/>
      <c r="T79" s="214"/>
      <c r="U79" s="214"/>
      <c r="V79" s="214"/>
      <c r="W79" s="215"/>
      <c r="X79" s="5"/>
      <c r="Y79" s="5"/>
      <c r="Z79" s="231"/>
      <c r="AA79" s="232"/>
      <c r="AB79" s="232"/>
      <c r="AC79" s="232"/>
      <c r="AD79" s="232"/>
      <c r="AE79" s="232"/>
      <c r="AF79" s="232"/>
      <c r="AG79" s="232"/>
      <c r="AH79" s="232"/>
      <c r="AI79" s="232"/>
      <c r="AJ79" s="232"/>
      <c r="AK79" s="232"/>
      <c r="AL79" s="233"/>
      <c r="AM79" s="189"/>
      <c r="AN79" s="190"/>
      <c r="AO79" s="190"/>
      <c r="AP79" s="191"/>
      <c r="AQ79" s="195"/>
      <c r="AR79" s="196"/>
      <c r="AS79" s="196"/>
      <c r="AT79" s="197"/>
      <c r="AU79" s="201"/>
      <c r="AV79" s="202"/>
      <c r="AW79" s="202"/>
      <c r="AX79" s="202"/>
      <c r="AY79" s="205"/>
      <c r="AZ79" s="205"/>
      <c r="BA79" s="205"/>
      <c r="BB79" s="205"/>
      <c r="BC79" s="205"/>
      <c r="BD79" s="205"/>
      <c r="BE79" s="205"/>
      <c r="BF79" s="205"/>
      <c r="BG79" s="205"/>
      <c r="BH79" s="205"/>
      <c r="BI79" s="207"/>
      <c r="BO79" s="209"/>
      <c r="BQ79" s="164"/>
      <c r="BS79" s="275"/>
      <c r="BT79" s="275"/>
      <c r="BU79" s="275"/>
      <c r="BV79" s="275"/>
      <c r="BW79" s="275"/>
      <c r="BX79" s="275"/>
      <c r="BY79" s="275"/>
      <c r="BZ79" s="275"/>
      <c r="CA79" s="275"/>
      <c r="CB79" s="275"/>
      <c r="CC79" s="275"/>
      <c r="CD79" s="275"/>
      <c r="CE79" s="275"/>
      <c r="CG79" s="278"/>
      <c r="CI79" s="166"/>
      <c r="CJ79" s="166"/>
      <c r="CK79" s="166"/>
      <c r="CL79" s="282"/>
      <c r="CM79" s="166"/>
      <c r="CN79" s="166"/>
      <c r="CO79" s="166"/>
      <c r="CP79" s="282"/>
      <c r="CQ79" s="166"/>
      <c r="CR79" s="166"/>
      <c r="CS79" s="166"/>
      <c r="CT79" s="282"/>
      <c r="CU79" s="282"/>
      <c r="CV79" s="282"/>
      <c r="CW79" s="166"/>
      <c r="CX79" s="166"/>
      <c r="CY79" s="166"/>
    </row>
    <row r="80" spans="3:103" ht="9" customHeight="1" x14ac:dyDescent="0.25">
      <c r="C80" s="152"/>
      <c r="D80" s="152"/>
      <c r="E80" s="152"/>
      <c r="F80" s="152"/>
      <c r="G80" s="152"/>
      <c r="H80" s="152"/>
      <c r="I80" s="152"/>
      <c r="J80" s="152"/>
      <c r="K80" s="157"/>
      <c r="L80" s="216"/>
      <c r="M80" s="217"/>
      <c r="N80" s="217"/>
      <c r="O80" s="217"/>
      <c r="P80" s="217"/>
      <c r="Q80" s="217"/>
      <c r="R80" s="217"/>
      <c r="S80" s="217"/>
      <c r="T80" s="217"/>
      <c r="U80" s="217"/>
      <c r="V80" s="217"/>
      <c r="W80" s="218"/>
      <c r="X80" s="5"/>
      <c r="Y80" s="5"/>
      <c r="Z80" s="231"/>
      <c r="AA80" s="232"/>
      <c r="AB80" s="232"/>
      <c r="AC80" s="232"/>
      <c r="AD80" s="232"/>
      <c r="AE80" s="232"/>
      <c r="AF80" s="232"/>
      <c r="AG80" s="232"/>
      <c r="AH80" s="232"/>
      <c r="AI80" s="232"/>
      <c r="AJ80" s="232"/>
      <c r="AK80" s="232"/>
      <c r="AL80" s="233"/>
      <c r="AM80" s="189"/>
      <c r="AN80" s="190"/>
      <c r="AO80" s="190"/>
      <c r="AP80" s="191"/>
      <c r="AQ80" s="195"/>
      <c r="AR80" s="196"/>
      <c r="AS80" s="196"/>
      <c r="AT80" s="197"/>
      <c r="AU80" s="201"/>
      <c r="AV80" s="202"/>
      <c r="AW80" s="202"/>
      <c r="AX80" s="202"/>
      <c r="AY80" s="205"/>
      <c r="AZ80" s="205"/>
      <c r="BA80" s="205"/>
      <c r="BB80" s="205"/>
      <c r="BC80" s="205"/>
      <c r="BD80" s="205"/>
      <c r="BE80" s="205"/>
      <c r="BF80" s="205"/>
      <c r="BG80" s="205"/>
      <c r="BH80" s="205"/>
      <c r="BI80" s="207"/>
      <c r="BO80" s="209"/>
      <c r="BQ80" s="164"/>
      <c r="BS80" s="275"/>
      <c r="BT80" s="275"/>
      <c r="BU80" s="275"/>
      <c r="BV80" s="275"/>
      <c r="BW80" s="275"/>
      <c r="BX80" s="275"/>
      <c r="BY80" s="275"/>
      <c r="BZ80" s="275"/>
      <c r="CA80" s="275"/>
      <c r="CB80" s="275"/>
      <c r="CC80" s="275"/>
      <c r="CD80" s="275"/>
      <c r="CE80" s="275"/>
      <c r="CG80" s="278"/>
      <c r="CI80" s="166"/>
      <c r="CJ80" s="166"/>
      <c r="CK80" s="166"/>
      <c r="CL80" s="282"/>
      <c r="CM80" s="166"/>
      <c r="CN80" s="166"/>
      <c r="CO80" s="166"/>
      <c r="CP80" s="282"/>
      <c r="CQ80" s="166"/>
      <c r="CR80" s="166"/>
      <c r="CS80" s="166"/>
      <c r="CT80" s="282"/>
      <c r="CU80" s="282"/>
      <c r="CV80" s="282"/>
      <c r="CW80" s="166"/>
      <c r="CX80" s="166"/>
      <c r="CY80" s="166"/>
    </row>
    <row r="81" spans="2:104" ht="4.5" customHeight="1" x14ac:dyDescent="0.25">
      <c r="C81" s="5"/>
      <c r="D81" s="5"/>
      <c r="E81" s="5"/>
      <c r="F81" s="5"/>
      <c r="G81" s="5"/>
      <c r="H81" s="5"/>
      <c r="I81" s="5"/>
      <c r="J81" s="5"/>
      <c r="K81" s="5"/>
      <c r="L81" s="5"/>
      <c r="M81" s="5"/>
      <c r="N81" s="5"/>
      <c r="O81" s="5"/>
      <c r="P81" s="5"/>
      <c r="Q81" s="5"/>
      <c r="R81" s="5"/>
      <c r="S81" s="5"/>
      <c r="T81" s="5"/>
      <c r="U81" s="5"/>
      <c r="V81" s="5"/>
      <c r="W81" s="5"/>
      <c r="X81" s="5"/>
      <c r="Y81" s="5"/>
      <c r="Z81" s="234"/>
      <c r="AA81" s="235"/>
      <c r="AB81" s="235"/>
      <c r="AC81" s="235"/>
      <c r="AD81" s="235"/>
      <c r="AE81" s="235"/>
      <c r="AF81" s="235"/>
      <c r="AG81" s="235"/>
      <c r="AH81" s="235"/>
      <c r="AI81" s="235"/>
      <c r="AJ81" s="235"/>
      <c r="AK81" s="235"/>
      <c r="AL81" s="236"/>
      <c r="AM81" s="189"/>
      <c r="AN81" s="190"/>
      <c r="AO81" s="190"/>
      <c r="AP81" s="191"/>
      <c r="AQ81" s="195"/>
      <c r="AR81" s="196"/>
      <c r="AS81" s="196"/>
      <c r="AT81" s="197"/>
      <c r="AU81" s="201"/>
      <c r="AV81" s="202"/>
      <c r="AW81" s="202"/>
      <c r="AX81" s="202"/>
      <c r="AY81" s="205"/>
      <c r="AZ81" s="205"/>
      <c r="BA81" s="205"/>
      <c r="BB81" s="205"/>
      <c r="BC81" s="205"/>
      <c r="BD81" s="205"/>
      <c r="BE81" s="205"/>
      <c r="BF81" s="205"/>
      <c r="BG81" s="205"/>
      <c r="BH81" s="205"/>
      <c r="BI81" s="207"/>
      <c r="BO81" s="209"/>
      <c r="BQ81" s="164"/>
      <c r="BS81" s="276"/>
      <c r="BT81" s="276"/>
      <c r="BU81" s="276"/>
      <c r="BV81" s="276"/>
      <c r="BW81" s="276"/>
      <c r="BX81" s="276"/>
      <c r="BY81" s="276"/>
      <c r="BZ81" s="276"/>
      <c r="CA81" s="276"/>
      <c r="CB81" s="276"/>
      <c r="CC81" s="276"/>
      <c r="CD81" s="276"/>
      <c r="CE81" s="276"/>
      <c r="CG81" s="279"/>
      <c r="CI81" s="167"/>
      <c r="CJ81" s="167"/>
      <c r="CK81" s="167"/>
      <c r="CL81" s="283"/>
      <c r="CM81" s="167"/>
      <c r="CN81" s="167"/>
      <c r="CO81" s="167"/>
      <c r="CP81" s="283"/>
      <c r="CQ81" s="167"/>
      <c r="CR81" s="167"/>
      <c r="CS81" s="167"/>
      <c r="CT81" s="283"/>
      <c r="CU81" s="283"/>
      <c r="CV81" s="283"/>
      <c r="CW81" s="167"/>
      <c r="CX81" s="167"/>
      <c r="CY81" s="167"/>
    </row>
    <row r="82" spans="2:104" ht="9" customHeight="1" x14ac:dyDescent="0.25">
      <c r="C82" s="247" t="s">
        <v>187</v>
      </c>
      <c r="D82" s="152"/>
      <c r="E82" s="152"/>
      <c r="F82" s="152"/>
      <c r="G82" s="152"/>
      <c r="H82" s="152"/>
      <c r="I82" s="152"/>
      <c r="J82" s="152"/>
      <c r="K82" s="157"/>
      <c r="L82" s="248"/>
      <c r="M82" s="249"/>
      <c r="N82" s="249"/>
      <c r="O82" s="249"/>
      <c r="P82" s="249"/>
      <c r="Q82" s="249"/>
      <c r="R82" s="249"/>
      <c r="S82" s="249"/>
      <c r="T82" s="249"/>
      <c r="U82" s="249"/>
      <c r="V82" s="249"/>
      <c r="W82" s="250"/>
      <c r="X82" s="5"/>
      <c r="Y82" s="5"/>
      <c r="Z82" s="228" t="s">
        <v>30</v>
      </c>
      <c r="AA82" s="229"/>
      <c r="AB82" s="229"/>
      <c r="AC82" s="229"/>
      <c r="AD82" s="229"/>
      <c r="AE82" s="229"/>
      <c r="AF82" s="229"/>
      <c r="AG82" s="229"/>
      <c r="AH82" s="229"/>
      <c r="AI82" s="229"/>
      <c r="AJ82" s="229"/>
      <c r="AK82" s="229"/>
      <c r="AL82" s="230"/>
      <c r="AM82" s="189">
        <f t="shared" ref="AM82" si="240">IF(SUM(BS82:BU85)=0,"",SUM(BS82:BU85))</f>
        <v>35</v>
      </c>
      <c r="AN82" s="190"/>
      <c r="AO82" s="190"/>
      <c r="AP82" s="191"/>
      <c r="AQ82" s="195"/>
      <c r="AR82" s="196"/>
      <c r="AS82" s="196"/>
      <c r="AT82" s="197"/>
      <c r="AU82" s="201" t="str">
        <f t="shared" ref="AU82" si="241">IF(CL82&lt;&gt;"",CL82,"")</f>
        <v/>
      </c>
      <c r="AV82" s="202"/>
      <c r="AW82" s="202"/>
      <c r="AX82" s="202"/>
      <c r="AY82" s="205" t="str">
        <f t="shared" ref="AY82" si="242">IF(CS82&lt;&gt;"",CS82,"")</f>
        <v/>
      </c>
      <c r="AZ82" s="205"/>
      <c r="BA82" s="205"/>
      <c r="BB82" s="205"/>
      <c r="BC82" s="205"/>
      <c r="BD82" s="205"/>
      <c r="BE82" s="205" t="str">
        <f t="shared" ref="BE82" si="243">IF(CP82&lt;&gt;"",CP82,"")</f>
        <v/>
      </c>
      <c r="BF82" s="205"/>
      <c r="BG82" s="205"/>
      <c r="BH82" s="205"/>
      <c r="BI82" s="207"/>
      <c r="BO82" s="209">
        <v>7</v>
      </c>
      <c r="BQ82" s="164">
        <f>SUM(MAX(BN$12:BN85),BO82/10)</f>
        <v>1.7</v>
      </c>
      <c r="BS82" s="274" t="str">
        <f t="shared" ref="BS82" si="244">IF(INDEX(BS$18:BS$49,MATCH($BO82,$BO$18:$BO$49,0))="","",INDEX(BS$18:BS$49,MATCH($BO82,$BO$18:$BO$49,0)))</f>
        <v/>
      </c>
      <c r="BT82" s="274" t="str">
        <f t="shared" ref="BT82:CE82" si="245">IF(INDEX(BT$18:BT$49,MATCH($BO82,$BO$18:$BO$49,0))="","",INDEX(BT$18:BT$49,MATCH($BO82,$BO$18:$BO$49,0)))</f>
        <v/>
      </c>
      <c r="BU82" s="274">
        <f t="shared" si="245"/>
        <v>35</v>
      </c>
      <c r="BV82" s="274" t="str">
        <f>IF(INDEX(BV$18:BV$49,MATCH($BO82,$BO$18:$BO$49,0))="","",INDEX(BV$18:BV$49,MATCH($BO82,$BO$18:$BO$49,0)))</f>
        <v/>
      </c>
      <c r="BW82" s="274" t="str">
        <f>IF(INDEX(BW$18:BW$49,MATCH($BO82,$BO$18:$BO$49,0))="","",INDEX(BW$18:BW$49,MATCH($BO82,$BO$18:$BO$49,0)))</f>
        <v/>
      </c>
      <c r="BX82" s="274">
        <f>IF(INDEX(BX$18:BX$49,MATCH($BO82,$BO$18:$BO$49,0))="","",INDEX(BX$18:BX$49,MATCH($BO82,$BO$18:$BO$49,0)))</f>
        <v>13.02</v>
      </c>
      <c r="BY82" s="274" t="str">
        <f t="shared" si="245"/>
        <v/>
      </c>
      <c r="BZ82" s="274" t="str">
        <f t="shared" si="245"/>
        <v/>
      </c>
      <c r="CA82" s="274">
        <f t="shared" si="245"/>
        <v>6000</v>
      </c>
      <c r="CB82" s="274" t="str">
        <f t="shared" si="245"/>
        <v/>
      </c>
      <c r="CC82" s="274" t="str">
        <f t="shared" si="245"/>
        <v/>
      </c>
      <c r="CD82" s="274">
        <f t="shared" si="245"/>
        <v>1</v>
      </c>
      <c r="CE82" s="274">
        <f t="shared" si="245"/>
        <v>8</v>
      </c>
      <c r="CG82" s="277" t="str">
        <f>IF(AQ82="","",IF(ISERROR(VALUE(AQ82)),"",AQ82))</f>
        <v/>
      </c>
      <c r="CI82" s="165" t="str">
        <f>IF(AND(BS82&lt;&gt;"",$CG82&lt;&gt;""),PRODUCT(BS82,$CG82),"")</f>
        <v/>
      </c>
      <c r="CJ82" s="165" t="str">
        <f>IF(AND(BT82&lt;&gt;"",$CG82&lt;&gt;""),PRODUCT(BT82,$CG82),"")</f>
        <v/>
      </c>
      <c r="CK82" s="165" t="str">
        <f>IF(AND(BU82&lt;&gt;"",$CG82&lt;&gt;""),PRODUCT(BU82,$CG82),"")</f>
        <v/>
      </c>
      <c r="CL82" s="281" t="str">
        <f t="shared" ref="CL82" si="246">IF(SUM(CI82:CK85)=0,"",SUM(CI82:CK85))</f>
        <v/>
      </c>
      <c r="CM82" s="165" t="str">
        <f t="shared" ref="CM82" si="247">IF(AND(BV82&lt;&gt;"",$CG82&lt;&gt;""),PRODUCT(BV82,$CG82),"")</f>
        <v/>
      </c>
      <c r="CN82" s="165" t="str">
        <f t="shared" ref="CN82" si="248">IF(AND(BW82&lt;&gt;"",$CG82&lt;&gt;""),PRODUCT(BW82,$CG82),"")</f>
        <v/>
      </c>
      <c r="CO82" s="165" t="str">
        <f t="shared" ref="CO82" si="249">IF(AND(BX82&lt;&gt;"",$CG82&lt;&gt;""),PRODUCT(BX82,$CG82),"")</f>
        <v/>
      </c>
      <c r="CP82" s="281" t="str">
        <f t="shared" ref="CP82" si="250">IF(SUM(CM82:CO85)=0,"",SUM(CM82:CO85))</f>
        <v/>
      </c>
      <c r="CQ82" s="165" t="str">
        <f t="shared" ref="CQ82" si="251">IF(AND(BY82&lt;&gt;"",$CG82&lt;&gt;""),PRODUCT(BY82,$CG82),"")</f>
        <v/>
      </c>
      <c r="CR82" s="165" t="str">
        <f t="shared" ref="CR82" si="252">IF(AND(BZ82&lt;&gt;"",$CG82&lt;&gt;""),PRODUCT(BZ82,$CG82),"")</f>
        <v/>
      </c>
      <c r="CS82" s="165" t="str">
        <f t="shared" ref="CS82" si="253">IF(AND(CA82&lt;&gt;"",$CG82&lt;&gt;""),PRODUCT(CA82,$CG82),"")</f>
        <v/>
      </c>
      <c r="CT82" s="281" t="str">
        <f t="shared" ref="CT82" si="254">IF(AND(CB82&lt;&gt;"",CQ82&lt;&gt;""),PRODUCT(CB82,CQ82),"")</f>
        <v/>
      </c>
      <c r="CU82" s="281" t="str">
        <f t="shared" ref="CU82" si="255">IF(AND(CC82&lt;&gt;"",CR82&lt;&gt;""),PRODUCT(CC82,CR82),"")</f>
        <v/>
      </c>
      <c r="CV82" s="281" t="str">
        <f t="shared" ref="CV82" si="256">IF(AND(CD82&lt;&gt;"",CS82&lt;&gt;""),PRODUCT(CD82,CS82),"")</f>
        <v/>
      </c>
      <c r="CW82" s="165" t="str">
        <f t="shared" ref="CW82" si="257">IF(AND($CE82&lt;&gt;"",CQ82&lt;&gt;""),PRODUCT($CE82,CQ82),"")</f>
        <v/>
      </c>
      <c r="CX82" s="165" t="str">
        <f t="shared" ref="CX82" si="258">IF(AND($CE82&lt;&gt;"",CR82&lt;&gt;""),PRODUCT($CE82,CR82),"")</f>
        <v/>
      </c>
      <c r="CY82" s="165" t="str">
        <f t="shared" ref="CY82" si="259">IF(AND($CE82&lt;&gt;"",CS82&lt;&gt;""),PRODUCT($CE82,CS82),"")</f>
        <v/>
      </c>
    </row>
    <row r="83" spans="2:104" ht="4.5" customHeight="1" x14ac:dyDescent="0.25">
      <c r="C83" s="152"/>
      <c r="D83" s="152"/>
      <c r="E83" s="152"/>
      <c r="F83" s="152"/>
      <c r="G83" s="152"/>
      <c r="H83" s="152"/>
      <c r="I83" s="152"/>
      <c r="J83" s="152"/>
      <c r="K83" s="157"/>
      <c r="L83" s="251"/>
      <c r="M83" s="252"/>
      <c r="N83" s="252"/>
      <c r="O83" s="252"/>
      <c r="P83" s="252"/>
      <c r="Q83" s="252"/>
      <c r="R83" s="252"/>
      <c r="S83" s="252"/>
      <c r="T83" s="252"/>
      <c r="U83" s="252"/>
      <c r="V83" s="252"/>
      <c r="W83" s="253"/>
      <c r="X83" s="5"/>
      <c r="Y83" s="5"/>
      <c r="Z83" s="231"/>
      <c r="AA83" s="232"/>
      <c r="AB83" s="232"/>
      <c r="AC83" s="232"/>
      <c r="AD83" s="232"/>
      <c r="AE83" s="232"/>
      <c r="AF83" s="232"/>
      <c r="AG83" s="232"/>
      <c r="AH83" s="232"/>
      <c r="AI83" s="232"/>
      <c r="AJ83" s="232"/>
      <c r="AK83" s="232"/>
      <c r="AL83" s="233"/>
      <c r="AM83" s="189"/>
      <c r="AN83" s="190"/>
      <c r="AO83" s="190"/>
      <c r="AP83" s="191"/>
      <c r="AQ83" s="195"/>
      <c r="AR83" s="196"/>
      <c r="AS83" s="196"/>
      <c r="AT83" s="197"/>
      <c r="AU83" s="201"/>
      <c r="AV83" s="202"/>
      <c r="AW83" s="202"/>
      <c r="AX83" s="202"/>
      <c r="AY83" s="205"/>
      <c r="AZ83" s="205"/>
      <c r="BA83" s="205"/>
      <c r="BB83" s="205"/>
      <c r="BC83" s="205"/>
      <c r="BD83" s="205"/>
      <c r="BE83" s="205"/>
      <c r="BF83" s="205"/>
      <c r="BG83" s="205"/>
      <c r="BH83" s="205"/>
      <c r="BI83" s="207"/>
      <c r="BO83" s="209"/>
      <c r="BQ83" s="164"/>
      <c r="BS83" s="275"/>
      <c r="BT83" s="275"/>
      <c r="BU83" s="275"/>
      <c r="BV83" s="275"/>
      <c r="BW83" s="275"/>
      <c r="BX83" s="275"/>
      <c r="BY83" s="275"/>
      <c r="BZ83" s="275"/>
      <c r="CA83" s="275"/>
      <c r="CB83" s="275"/>
      <c r="CC83" s="275"/>
      <c r="CD83" s="275"/>
      <c r="CE83" s="275"/>
      <c r="CG83" s="278"/>
      <c r="CI83" s="166"/>
      <c r="CJ83" s="166"/>
      <c r="CK83" s="166"/>
      <c r="CL83" s="282"/>
      <c r="CM83" s="166"/>
      <c r="CN83" s="166"/>
      <c r="CO83" s="166"/>
      <c r="CP83" s="282"/>
      <c r="CQ83" s="166"/>
      <c r="CR83" s="166"/>
      <c r="CS83" s="166"/>
      <c r="CT83" s="282"/>
      <c r="CU83" s="282"/>
      <c r="CV83" s="282"/>
      <c r="CW83" s="166"/>
      <c r="CX83" s="166"/>
      <c r="CY83" s="166"/>
    </row>
    <row r="84" spans="2:104" ht="9" customHeight="1" x14ac:dyDescent="0.25">
      <c r="C84" s="152"/>
      <c r="D84" s="152"/>
      <c r="E84" s="152"/>
      <c r="F84" s="152"/>
      <c r="G84" s="152"/>
      <c r="H84" s="152"/>
      <c r="I84" s="152"/>
      <c r="J84" s="152"/>
      <c r="K84" s="157"/>
      <c r="L84" s="254"/>
      <c r="M84" s="255"/>
      <c r="N84" s="255"/>
      <c r="O84" s="255"/>
      <c r="P84" s="255"/>
      <c r="Q84" s="255"/>
      <c r="R84" s="255"/>
      <c r="S84" s="255"/>
      <c r="T84" s="255"/>
      <c r="U84" s="255"/>
      <c r="V84" s="255"/>
      <c r="W84" s="256"/>
      <c r="X84" s="5"/>
      <c r="Y84" s="5"/>
      <c r="Z84" s="231"/>
      <c r="AA84" s="232"/>
      <c r="AB84" s="232"/>
      <c r="AC84" s="232"/>
      <c r="AD84" s="232"/>
      <c r="AE84" s="232"/>
      <c r="AF84" s="232"/>
      <c r="AG84" s="232"/>
      <c r="AH84" s="232"/>
      <c r="AI84" s="232"/>
      <c r="AJ84" s="232"/>
      <c r="AK84" s="232"/>
      <c r="AL84" s="233"/>
      <c r="AM84" s="189"/>
      <c r="AN84" s="190"/>
      <c r="AO84" s="190"/>
      <c r="AP84" s="191"/>
      <c r="AQ84" s="195"/>
      <c r="AR84" s="196"/>
      <c r="AS84" s="196"/>
      <c r="AT84" s="197"/>
      <c r="AU84" s="201"/>
      <c r="AV84" s="202"/>
      <c r="AW84" s="202"/>
      <c r="AX84" s="202"/>
      <c r="AY84" s="205"/>
      <c r="AZ84" s="205"/>
      <c r="BA84" s="205"/>
      <c r="BB84" s="205"/>
      <c r="BC84" s="205"/>
      <c r="BD84" s="205"/>
      <c r="BE84" s="205"/>
      <c r="BF84" s="205"/>
      <c r="BG84" s="205"/>
      <c r="BH84" s="205"/>
      <c r="BI84" s="207"/>
      <c r="BO84" s="209"/>
      <c r="BQ84" s="164"/>
      <c r="BS84" s="275"/>
      <c r="BT84" s="275"/>
      <c r="BU84" s="275"/>
      <c r="BV84" s="275"/>
      <c r="BW84" s="275"/>
      <c r="BX84" s="275"/>
      <c r="BY84" s="275"/>
      <c r="BZ84" s="275"/>
      <c r="CA84" s="275"/>
      <c r="CB84" s="275"/>
      <c r="CC84" s="275"/>
      <c r="CD84" s="275"/>
      <c r="CE84" s="275"/>
      <c r="CG84" s="278"/>
      <c r="CI84" s="166"/>
      <c r="CJ84" s="166"/>
      <c r="CK84" s="166"/>
      <c r="CL84" s="282"/>
      <c r="CM84" s="166"/>
      <c r="CN84" s="166"/>
      <c r="CO84" s="166"/>
      <c r="CP84" s="282"/>
      <c r="CQ84" s="166"/>
      <c r="CR84" s="166"/>
      <c r="CS84" s="166"/>
      <c r="CT84" s="282"/>
      <c r="CU84" s="282"/>
      <c r="CV84" s="282"/>
      <c r="CW84" s="166"/>
      <c r="CX84" s="166"/>
      <c r="CY84" s="166"/>
    </row>
    <row r="85" spans="2:104" ht="4.5" customHeight="1" x14ac:dyDescent="0.25">
      <c r="C85" s="5"/>
      <c r="D85" s="5"/>
      <c r="E85" s="5"/>
      <c r="F85" s="5"/>
      <c r="G85" s="5"/>
      <c r="H85" s="5"/>
      <c r="I85" s="5"/>
      <c r="J85" s="5"/>
      <c r="K85" s="5"/>
      <c r="L85" s="5"/>
      <c r="M85" s="5"/>
      <c r="N85" s="5"/>
      <c r="O85" s="5"/>
      <c r="P85" s="5"/>
      <c r="Q85" s="5"/>
      <c r="R85" s="5"/>
      <c r="S85" s="5"/>
      <c r="T85" s="5"/>
      <c r="U85" s="5"/>
      <c r="V85" s="5"/>
      <c r="W85" s="5"/>
      <c r="X85" s="5"/>
      <c r="Y85" s="5"/>
      <c r="Z85" s="234"/>
      <c r="AA85" s="235"/>
      <c r="AB85" s="235"/>
      <c r="AC85" s="235"/>
      <c r="AD85" s="235"/>
      <c r="AE85" s="235"/>
      <c r="AF85" s="235"/>
      <c r="AG85" s="235"/>
      <c r="AH85" s="235"/>
      <c r="AI85" s="235"/>
      <c r="AJ85" s="235"/>
      <c r="AK85" s="235"/>
      <c r="AL85" s="236"/>
      <c r="AM85" s="192"/>
      <c r="AN85" s="193"/>
      <c r="AO85" s="193"/>
      <c r="AP85" s="194"/>
      <c r="AQ85" s="198"/>
      <c r="AR85" s="199"/>
      <c r="AS85" s="199"/>
      <c r="AT85" s="200"/>
      <c r="AU85" s="203"/>
      <c r="AV85" s="204"/>
      <c r="AW85" s="204"/>
      <c r="AX85" s="204"/>
      <c r="AY85" s="206"/>
      <c r="AZ85" s="206"/>
      <c r="BA85" s="206"/>
      <c r="BB85" s="206"/>
      <c r="BC85" s="206"/>
      <c r="BD85" s="206"/>
      <c r="BE85" s="206"/>
      <c r="BF85" s="206"/>
      <c r="BG85" s="206"/>
      <c r="BH85" s="206"/>
      <c r="BI85" s="208"/>
      <c r="BO85" s="209"/>
      <c r="BQ85" s="164"/>
      <c r="BS85" s="276"/>
      <c r="BT85" s="276"/>
      <c r="BU85" s="276"/>
      <c r="BV85" s="276"/>
      <c r="BW85" s="276"/>
      <c r="BX85" s="276"/>
      <c r="BY85" s="276"/>
      <c r="BZ85" s="276"/>
      <c r="CA85" s="276"/>
      <c r="CB85" s="276"/>
      <c r="CC85" s="276"/>
      <c r="CD85" s="276"/>
      <c r="CE85" s="276"/>
      <c r="CG85" s="279"/>
      <c r="CI85" s="167"/>
      <c r="CJ85" s="167"/>
      <c r="CK85" s="167"/>
      <c r="CL85" s="283"/>
      <c r="CM85" s="167"/>
      <c r="CN85" s="167"/>
      <c r="CO85" s="167"/>
      <c r="CP85" s="283"/>
      <c r="CQ85" s="167"/>
      <c r="CR85" s="167"/>
      <c r="CS85" s="167"/>
      <c r="CT85" s="283"/>
      <c r="CU85" s="283"/>
      <c r="CV85" s="283"/>
      <c r="CW85" s="167"/>
      <c r="CX85" s="167"/>
      <c r="CY85" s="167"/>
    </row>
    <row r="86" spans="2:104" ht="9" customHeight="1" x14ac:dyDescent="0.25">
      <c r="X86" s="5"/>
      <c r="Y86" s="5"/>
      <c r="Z86" s="183"/>
      <c r="AA86" s="184"/>
      <c r="AB86" s="184"/>
      <c r="AC86" s="184"/>
      <c r="AD86" s="184"/>
      <c r="AE86" s="184"/>
      <c r="AF86" s="184"/>
      <c r="AG86" s="184"/>
      <c r="AH86" s="184"/>
      <c r="AI86" s="184"/>
      <c r="AJ86" s="184"/>
      <c r="AK86" s="184"/>
      <c r="AL86" s="185"/>
      <c r="AM86" s="189"/>
      <c r="AN86" s="190"/>
      <c r="AO86" s="190"/>
      <c r="AP86" s="191"/>
      <c r="AQ86" s="195"/>
      <c r="AR86" s="196"/>
      <c r="AS86" s="196"/>
      <c r="AT86" s="197"/>
      <c r="AU86" s="201" t="str">
        <f t="shared" ref="AU86" si="260">IF(CL86&lt;&gt;"",CL86,"")</f>
        <v/>
      </c>
      <c r="AV86" s="202"/>
      <c r="AW86" s="202"/>
      <c r="AX86" s="202"/>
      <c r="AY86" s="205" t="str">
        <f t="shared" ref="AY86" si="261">IF(CS86&lt;&gt;"",CS86,"")</f>
        <v/>
      </c>
      <c r="AZ86" s="205"/>
      <c r="BA86" s="205"/>
      <c r="BB86" s="205"/>
      <c r="BC86" s="205"/>
      <c r="BD86" s="205"/>
      <c r="BE86" s="205" t="str">
        <f t="shared" ref="BE86" si="262">IF(CP86&lt;&gt;"",CP86,"")</f>
        <v/>
      </c>
      <c r="BF86" s="205"/>
      <c r="BG86" s="205"/>
      <c r="BH86" s="205"/>
      <c r="BI86" s="207"/>
      <c r="BO86" s="209">
        <v>8</v>
      </c>
      <c r="BP86" s="280" t="str">
        <f>IF(AND(AU90&lt;&gt;"",AU90&gt;1000),TRUE,"")</f>
        <v/>
      </c>
      <c r="BQ86" s="164">
        <f>SUM(MAX(BN$12:BN89),BO86/10)</f>
        <v>1.8</v>
      </c>
      <c r="BS86" s="274" t="str">
        <f t="shared" ref="BS86" si="263">IF(INDEX(BS$18:BS$49,MATCH($BO86,$BO$18:$BO$49,0))="","",INDEX(BS$18:BS$49,MATCH($BO86,$BO$18:$BO$49,0)))</f>
        <v/>
      </c>
      <c r="BT86" s="274" t="str">
        <f t="shared" ref="BT86:CE86" si="264">IF(INDEX(BT$18:BT$49,MATCH($BO86,$BO$18:$BO$49,0))="","",INDEX(BT$18:BT$49,MATCH($BO86,$BO$18:$BO$49,0)))</f>
        <v/>
      </c>
      <c r="BU86" s="274" t="str">
        <f t="shared" si="264"/>
        <v/>
      </c>
      <c r="BV86" s="274" t="str">
        <f>IF(INDEX(BV$18:BV$49,MATCH($BO86,$BO$18:$BO$49,0))="","",INDEX(BV$18:BV$49,MATCH($BO86,$BO$18:$BO$49,0)))</f>
        <v/>
      </c>
      <c r="BW86" s="274" t="str">
        <f>IF(INDEX(BW$18:BW$49,MATCH($BO86,$BO$18:$BO$49,0))="","",INDEX(BW$18:BW$49,MATCH($BO86,$BO$18:$BO$49,0)))</f>
        <v/>
      </c>
      <c r="BX86" s="274" t="str">
        <f>IF(INDEX(BX$18:BX$49,MATCH($BO86,$BO$18:$BO$49,0))="","",INDEX(BX$18:BX$49,MATCH($BO86,$BO$18:$BO$49,0)))</f>
        <v/>
      </c>
      <c r="BY86" s="274" t="str">
        <f t="shared" si="264"/>
        <v/>
      </c>
      <c r="BZ86" s="274" t="str">
        <f t="shared" si="264"/>
        <v/>
      </c>
      <c r="CA86" s="274" t="str">
        <f t="shared" si="264"/>
        <v/>
      </c>
      <c r="CB86" s="274" t="str">
        <f t="shared" si="264"/>
        <v/>
      </c>
      <c r="CC86" s="274" t="str">
        <f t="shared" si="264"/>
        <v/>
      </c>
      <c r="CD86" s="274" t="str">
        <f t="shared" si="264"/>
        <v/>
      </c>
      <c r="CE86" s="274" t="str">
        <f t="shared" si="264"/>
        <v/>
      </c>
      <c r="CG86" s="277" t="str">
        <f>IF(AQ86="","",IF(ISERROR(VALUE(AQ86)),"",AQ86))</f>
        <v/>
      </c>
      <c r="CI86" s="165" t="str">
        <f>IF(AND(BS86&lt;&gt;"",$CG86&lt;&gt;""),PRODUCT(BS86,$CG86),"")</f>
        <v/>
      </c>
      <c r="CJ86" s="165" t="str">
        <f>IF(AND(BT86&lt;&gt;"",$CG86&lt;&gt;""),PRODUCT(BT86,$CG86),"")</f>
        <v/>
      </c>
      <c r="CK86" s="165" t="str">
        <f>IF(AND(BU86&lt;&gt;"",$CG86&lt;&gt;""),PRODUCT(BU86,$CG86),"")</f>
        <v/>
      </c>
      <c r="CL86" s="281" t="str">
        <f t="shared" ref="CL86" si="265">IF(SUM(CI86:CK89)=0,"",SUM(CI86:CK89))</f>
        <v/>
      </c>
      <c r="CM86" s="165" t="str">
        <f t="shared" ref="CM86" si="266">IF(AND(BV86&lt;&gt;"",$CG86&lt;&gt;""),PRODUCT(BV86,$CG86),"")</f>
        <v/>
      </c>
      <c r="CN86" s="165" t="str">
        <f t="shared" ref="CN86" si="267">IF(AND(BW86&lt;&gt;"",$CG86&lt;&gt;""),PRODUCT(BW86,$CG86),"")</f>
        <v/>
      </c>
      <c r="CO86" s="165" t="str">
        <f t="shared" ref="CO86" si="268">IF(AND(BX86&lt;&gt;"",$CG86&lt;&gt;""),PRODUCT(BX86,$CG86),"")</f>
        <v/>
      </c>
      <c r="CP86" s="281" t="str">
        <f t="shared" ref="CP86" si="269">IF(SUM(CM86:CO89)=0,"",SUM(CM86:CO89))</f>
        <v/>
      </c>
      <c r="CQ86" s="165" t="str">
        <f t="shared" ref="CQ86" si="270">IF(AND(BY86&lt;&gt;"",$CG86&lt;&gt;""),PRODUCT(BY86,$CG86),"")</f>
        <v/>
      </c>
      <c r="CR86" s="165" t="str">
        <f t="shared" ref="CR86" si="271">IF(AND(BZ86&lt;&gt;"",$CG86&lt;&gt;""),PRODUCT(BZ86,$CG86),"")</f>
        <v/>
      </c>
      <c r="CS86" s="165" t="str">
        <f t="shared" ref="CS86" si="272">IF(AND(CA86&lt;&gt;"",$CG86&lt;&gt;""),PRODUCT(CA86,$CG86),"")</f>
        <v/>
      </c>
      <c r="CT86" s="281" t="str">
        <f t="shared" ref="CT86" si="273">IF(AND(CB86&lt;&gt;"",CQ86&lt;&gt;""),PRODUCT(CB86,CQ86),"")</f>
        <v/>
      </c>
      <c r="CU86" s="281" t="str">
        <f t="shared" ref="CU86" si="274">IF(AND(CC86&lt;&gt;"",CR86&lt;&gt;""),PRODUCT(CC86,CR86),"")</f>
        <v/>
      </c>
      <c r="CV86" s="281" t="str">
        <f t="shared" ref="CV86" si="275">IF(AND(CD86&lt;&gt;"",CS86&lt;&gt;""),PRODUCT(CD86,CS86),"")</f>
        <v/>
      </c>
      <c r="CW86" s="165" t="str">
        <f t="shared" ref="CW86" si="276">IF(AND($CE86&lt;&gt;"",CQ86&lt;&gt;""),PRODUCT($CE86,CQ86),"")</f>
        <v/>
      </c>
      <c r="CX86" s="165" t="str">
        <f t="shared" ref="CX86" si="277">IF(AND($CE86&lt;&gt;"",CR86&lt;&gt;""),PRODUCT($CE86,CR86),"")</f>
        <v/>
      </c>
      <c r="CY86" s="165" t="str">
        <f t="shared" ref="CY86" si="278">IF(AND($CE86&lt;&gt;"",CS86&lt;&gt;""),PRODUCT($CE86,CS86),"")</f>
        <v/>
      </c>
    </row>
    <row r="87" spans="2:104" ht="4.5" customHeight="1" x14ac:dyDescent="0.25">
      <c r="X87" s="5"/>
      <c r="Y87" s="5"/>
      <c r="Z87" s="183"/>
      <c r="AA87" s="184"/>
      <c r="AB87" s="184"/>
      <c r="AC87" s="184"/>
      <c r="AD87" s="184"/>
      <c r="AE87" s="184"/>
      <c r="AF87" s="184"/>
      <c r="AG87" s="184"/>
      <c r="AH87" s="184"/>
      <c r="AI87" s="184"/>
      <c r="AJ87" s="184"/>
      <c r="AK87" s="184"/>
      <c r="AL87" s="185"/>
      <c r="AM87" s="189"/>
      <c r="AN87" s="190"/>
      <c r="AO87" s="190"/>
      <c r="AP87" s="191"/>
      <c r="AQ87" s="195"/>
      <c r="AR87" s="196"/>
      <c r="AS87" s="196"/>
      <c r="AT87" s="197"/>
      <c r="AU87" s="201"/>
      <c r="AV87" s="202"/>
      <c r="AW87" s="202"/>
      <c r="AX87" s="202"/>
      <c r="AY87" s="205"/>
      <c r="AZ87" s="205"/>
      <c r="BA87" s="205"/>
      <c r="BB87" s="205"/>
      <c r="BC87" s="205"/>
      <c r="BD87" s="205"/>
      <c r="BE87" s="205"/>
      <c r="BF87" s="205"/>
      <c r="BG87" s="205"/>
      <c r="BH87" s="205"/>
      <c r="BI87" s="207"/>
      <c r="BO87" s="209"/>
      <c r="BP87" s="280"/>
      <c r="BQ87" s="164"/>
      <c r="BS87" s="275"/>
      <c r="BT87" s="275"/>
      <c r="BU87" s="275"/>
      <c r="BV87" s="275"/>
      <c r="BW87" s="275"/>
      <c r="BX87" s="275"/>
      <c r="BY87" s="275"/>
      <c r="BZ87" s="275"/>
      <c r="CA87" s="275"/>
      <c r="CB87" s="275"/>
      <c r="CC87" s="275"/>
      <c r="CD87" s="275"/>
      <c r="CE87" s="275"/>
      <c r="CG87" s="278"/>
      <c r="CI87" s="166"/>
      <c r="CJ87" s="166"/>
      <c r="CK87" s="166"/>
      <c r="CL87" s="282"/>
      <c r="CM87" s="166"/>
      <c r="CN87" s="166"/>
      <c r="CO87" s="166"/>
      <c r="CP87" s="282"/>
      <c r="CQ87" s="166"/>
      <c r="CR87" s="166"/>
      <c r="CS87" s="166"/>
      <c r="CT87" s="282"/>
      <c r="CU87" s="282"/>
      <c r="CV87" s="282"/>
      <c r="CW87" s="166"/>
      <c r="CX87" s="166"/>
      <c r="CY87" s="166"/>
    </row>
    <row r="88" spans="2:104" ht="9" customHeight="1" x14ac:dyDescent="0.25">
      <c r="X88" s="5"/>
      <c r="Y88" s="5"/>
      <c r="Z88" s="183"/>
      <c r="AA88" s="184"/>
      <c r="AB88" s="184"/>
      <c r="AC88" s="184"/>
      <c r="AD88" s="184"/>
      <c r="AE88" s="184"/>
      <c r="AF88" s="184"/>
      <c r="AG88" s="184"/>
      <c r="AH88" s="184"/>
      <c r="AI88" s="184"/>
      <c r="AJ88" s="184"/>
      <c r="AK88" s="184"/>
      <c r="AL88" s="185"/>
      <c r="AM88" s="189"/>
      <c r="AN88" s="190"/>
      <c r="AO88" s="190"/>
      <c r="AP88" s="191"/>
      <c r="AQ88" s="195"/>
      <c r="AR88" s="196"/>
      <c r="AS88" s="196"/>
      <c r="AT88" s="197"/>
      <c r="AU88" s="201"/>
      <c r="AV88" s="202"/>
      <c r="AW88" s="202"/>
      <c r="AX88" s="202"/>
      <c r="AY88" s="205"/>
      <c r="AZ88" s="205"/>
      <c r="BA88" s="205"/>
      <c r="BB88" s="205"/>
      <c r="BC88" s="205"/>
      <c r="BD88" s="205"/>
      <c r="BE88" s="205"/>
      <c r="BF88" s="205"/>
      <c r="BG88" s="205"/>
      <c r="BH88" s="205"/>
      <c r="BI88" s="207"/>
      <c r="BO88" s="209"/>
      <c r="BP88" s="280"/>
      <c r="BQ88" s="164"/>
      <c r="BS88" s="275"/>
      <c r="BT88" s="275"/>
      <c r="BU88" s="275"/>
      <c r="BV88" s="275"/>
      <c r="BW88" s="275"/>
      <c r="BX88" s="275"/>
      <c r="BY88" s="275"/>
      <c r="BZ88" s="275"/>
      <c r="CA88" s="275"/>
      <c r="CB88" s="275"/>
      <c r="CC88" s="275"/>
      <c r="CD88" s="275"/>
      <c r="CE88" s="275"/>
      <c r="CG88" s="278"/>
      <c r="CI88" s="166"/>
      <c r="CJ88" s="166"/>
      <c r="CK88" s="166"/>
      <c r="CL88" s="282"/>
      <c r="CM88" s="166"/>
      <c r="CN88" s="166"/>
      <c r="CO88" s="166"/>
      <c r="CP88" s="282"/>
      <c r="CQ88" s="166"/>
      <c r="CR88" s="166"/>
      <c r="CS88" s="166"/>
      <c r="CT88" s="282"/>
      <c r="CU88" s="282"/>
      <c r="CV88" s="282"/>
      <c r="CW88" s="166"/>
      <c r="CX88" s="166"/>
      <c r="CY88" s="166"/>
    </row>
    <row r="89" spans="2:104" ht="4.5" customHeight="1" x14ac:dyDescent="0.25">
      <c r="C89" s="5"/>
      <c r="D89" s="5"/>
      <c r="E89" s="5"/>
      <c r="F89" s="5"/>
      <c r="G89" s="5"/>
      <c r="H89" s="5"/>
      <c r="I89" s="5"/>
      <c r="J89" s="5"/>
      <c r="K89" s="5"/>
      <c r="L89" s="5"/>
      <c r="M89" s="5"/>
      <c r="N89" s="5"/>
      <c r="O89" s="5"/>
      <c r="P89" s="5"/>
      <c r="Q89" s="5"/>
      <c r="R89" s="5"/>
      <c r="S89" s="5"/>
      <c r="T89" s="5"/>
      <c r="U89" s="5"/>
      <c r="V89" s="5"/>
      <c r="W89" s="5"/>
      <c r="X89" s="5"/>
      <c r="Y89" s="5"/>
      <c r="Z89" s="186"/>
      <c r="AA89" s="187"/>
      <c r="AB89" s="187"/>
      <c r="AC89" s="187"/>
      <c r="AD89" s="187"/>
      <c r="AE89" s="187"/>
      <c r="AF89" s="187"/>
      <c r="AG89" s="187"/>
      <c r="AH89" s="187"/>
      <c r="AI89" s="187"/>
      <c r="AJ89" s="187"/>
      <c r="AK89" s="187"/>
      <c r="AL89" s="188"/>
      <c r="AM89" s="192"/>
      <c r="AN89" s="193"/>
      <c r="AO89" s="193"/>
      <c r="AP89" s="194"/>
      <c r="AQ89" s="198"/>
      <c r="AR89" s="199"/>
      <c r="AS89" s="199"/>
      <c r="AT89" s="200"/>
      <c r="AU89" s="203"/>
      <c r="AV89" s="204"/>
      <c r="AW89" s="204"/>
      <c r="AX89" s="204"/>
      <c r="AY89" s="206"/>
      <c r="AZ89" s="206"/>
      <c r="BA89" s="206"/>
      <c r="BB89" s="206"/>
      <c r="BC89" s="206"/>
      <c r="BD89" s="206"/>
      <c r="BE89" s="206"/>
      <c r="BF89" s="206"/>
      <c r="BG89" s="206"/>
      <c r="BH89" s="206"/>
      <c r="BI89" s="208"/>
      <c r="BO89" s="209"/>
      <c r="BP89" s="280"/>
      <c r="BQ89" s="164"/>
      <c r="BS89" s="276"/>
      <c r="BT89" s="276"/>
      <c r="BU89" s="276"/>
      <c r="BV89" s="276"/>
      <c r="BW89" s="276"/>
      <c r="BX89" s="276"/>
      <c r="BY89" s="276"/>
      <c r="BZ89" s="276"/>
      <c r="CA89" s="276"/>
      <c r="CB89" s="276"/>
      <c r="CC89" s="276"/>
      <c r="CD89" s="276"/>
      <c r="CE89" s="276"/>
      <c r="CG89" s="279"/>
      <c r="CI89" s="167"/>
      <c r="CJ89" s="167"/>
      <c r="CK89" s="167"/>
      <c r="CL89" s="283"/>
      <c r="CM89" s="167"/>
      <c r="CN89" s="167"/>
      <c r="CO89" s="167"/>
      <c r="CP89" s="283"/>
      <c r="CQ89" s="167"/>
      <c r="CR89" s="167"/>
      <c r="CS89" s="167"/>
      <c r="CT89" s="283"/>
      <c r="CU89" s="283"/>
      <c r="CV89" s="283"/>
      <c r="CW89" s="167"/>
      <c r="CX89" s="167"/>
      <c r="CY89" s="167"/>
    </row>
    <row r="90" spans="2:104" ht="12" customHeight="1" x14ac:dyDescent="0.25">
      <c r="C90" s="49" t="str">
        <f>IF(BP90=TRUE,"  Consider calling to verify rebate availability.","")</f>
        <v/>
      </c>
      <c r="X90" s="5"/>
      <c r="Y90" s="5"/>
      <c r="Z90" s="258" t="str">
        <f>"Total  "</f>
        <v xml:space="preserve">Total  </v>
      </c>
      <c r="AA90" s="259"/>
      <c r="AB90" s="259"/>
      <c r="AC90" s="259"/>
      <c r="AD90" s="259"/>
      <c r="AE90" s="259"/>
      <c r="AF90" s="259"/>
      <c r="AG90" s="259"/>
      <c r="AH90" s="259"/>
      <c r="AI90" s="259"/>
      <c r="AJ90" s="259"/>
      <c r="AK90" s="259"/>
      <c r="AL90" s="260"/>
      <c r="AM90" s="261"/>
      <c r="AN90" s="262"/>
      <c r="AO90" s="262"/>
      <c r="AP90" s="263"/>
      <c r="AQ90" s="264" t="str">
        <f>IF(SUM(AQ58:AT85)=0,"",SUM(AQ58:AT85))</f>
        <v/>
      </c>
      <c r="AR90" s="265"/>
      <c r="AS90" s="265"/>
      <c r="AT90" s="266"/>
      <c r="AU90" s="267" t="str">
        <f>IF(SUM(AU58:AX89)=0,"",SUM(AU58:AX89))</f>
        <v/>
      </c>
      <c r="AV90" s="268"/>
      <c r="AW90" s="268"/>
      <c r="AX90" s="269"/>
      <c r="AY90" s="270" t="str">
        <f>IF(SUM(AY58:BB89)=0,"",SUM(AY58:BB89))</f>
        <v/>
      </c>
      <c r="AZ90" s="271"/>
      <c r="BA90" s="271"/>
      <c r="BB90" s="271"/>
      <c r="BC90" s="271"/>
      <c r="BD90" s="272"/>
      <c r="BE90" s="270" t="str">
        <f>IF(SUM(BE58:BH89)=0,"",SUM(BE58:BH89))</f>
        <v/>
      </c>
      <c r="BF90" s="271"/>
      <c r="BG90" s="271"/>
      <c r="BH90" s="271"/>
      <c r="BI90" s="273"/>
      <c r="BN90" s="42">
        <f>IF(BN52&lt;&gt;"",BN52,"")</f>
        <v>1</v>
      </c>
      <c r="BP90" s="41" t="str">
        <f>IF(AND(AU90&lt;&gt;"",AU90&gt;1000),TRUE,"")</f>
        <v/>
      </c>
      <c r="BQ90" s="98">
        <f>SUM(MAX(BN$12:BN89),0)</f>
        <v>1</v>
      </c>
      <c r="BS90" s="40"/>
      <c r="BT90" s="40"/>
      <c r="BU90" s="40"/>
      <c r="BV90" s="40"/>
      <c r="BW90" s="40"/>
      <c r="BX90" s="40"/>
      <c r="BY90" s="40"/>
      <c r="BZ90" s="40"/>
      <c r="CA90" s="40"/>
      <c r="CB90" s="40"/>
      <c r="CC90" s="40"/>
      <c r="CD90" s="40"/>
      <c r="CE90" s="40"/>
      <c r="CG90" s="46" t="str">
        <f t="shared" ref="CG90:CK90" si="279">IF(SUM(CG58:CG89)=0,"",SUM(CG58:CG89))</f>
        <v/>
      </c>
      <c r="CI90" s="46" t="str">
        <f t="shared" si="279"/>
        <v/>
      </c>
      <c r="CJ90" s="46" t="str">
        <f t="shared" si="279"/>
        <v/>
      </c>
      <c r="CK90" s="46" t="str">
        <f t="shared" si="279"/>
        <v/>
      </c>
      <c r="CL90" s="46" t="str">
        <f t="shared" ref="CL90:CO90" si="280">IF(SUM(CL58:CL89)=0,"",SUM(CL58:CL89))</f>
        <v/>
      </c>
      <c r="CM90" s="46" t="str">
        <f t="shared" si="280"/>
        <v/>
      </c>
      <c r="CN90" s="46" t="str">
        <f t="shared" si="280"/>
        <v/>
      </c>
      <c r="CO90" s="46" t="str">
        <f t="shared" si="280"/>
        <v/>
      </c>
      <c r="CP90" s="46" t="str">
        <f t="shared" ref="CP90:CS90" si="281">IF(SUM(CP58:CP89)=0,"",SUM(CP58:CP89))</f>
        <v/>
      </c>
      <c r="CQ90" s="46" t="str">
        <f t="shared" si="281"/>
        <v/>
      </c>
      <c r="CR90" s="46" t="str">
        <f t="shared" si="281"/>
        <v/>
      </c>
      <c r="CS90" s="46" t="str">
        <f t="shared" si="281"/>
        <v/>
      </c>
      <c r="CT90" s="47" t="str">
        <f t="shared" ref="CT90:CU90" si="282">IF(OR(SUM(CT58:CT89)=0,SUM(CQ58:CQ89)=0),"",SUM(CT58:CT89)/SUM(CQ58:CQ89))</f>
        <v/>
      </c>
      <c r="CU90" s="47" t="str">
        <f t="shared" si="282"/>
        <v/>
      </c>
      <c r="CV90" s="47" t="str">
        <f>IF(OR(SUM(CV58:CV89)=0,SUM(CS58:CS89)=0),"",SUM(CV58:CV89)/SUM(CS58:CS89))</f>
        <v/>
      </c>
      <c r="CW90" s="48" t="str">
        <f t="shared" ref="CW90:CX90" si="283">IF(OR(SUM(CW58:CW89)=0,SUM(CQ58:CQ89)=0),"",SUM(CW58:CW89)/SUM(CQ58:CQ89))</f>
        <v/>
      </c>
      <c r="CX90" s="48" t="str">
        <f t="shared" si="283"/>
        <v/>
      </c>
      <c r="CY90" s="48" t="str">
        <f>IF(OR(SUM(CY58:CY89)=0,SUM(CS58:CS89)=0),"",SUM(CY58:CY89)/SUM(CS58:CS89))</f>
        <v/>
      </c>
      <c r="CZ90" s="47" t="str">
        <f>IF(SUM(CW90:CY90)=0,"",AVERAGE(CW90:CY90))</f>
        <v/>
      </c>
    </row>
    <row r="91" spans="2:104" ht="4.5" customHeight="1" x14ac:dyDescent="0.25"/>
    <row r="92" spans="2:104" ht="15" customHeight="1" x14ac:dyDescent="0.25">
      <c r="B92" s="2"/>
      <c r="C92" s="3" t="str">
        <f>IF(BN92=0,"Template","Project "&amp;TEXT(BN92,"00"))</f>
        <v>Project 02</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10"/>
      <c r="BN92" s="41">
        <f>SUM(MAX(BN$5:BN91),1)</f>
        <v>2</v>
      </c>
      <c r="BP92" s="42" t="str">
        <f>IF(AND(AU130&lt;&gt;"",AU130&gt;1000,L126=""),1,"")</f>
        <v/>
      </c>
    </row>
    <row r="93" spans="2:104" ht="4.5" customHeight="1" x14ac:dyDescent="0.25">
      <c r="V93" s="1"/>
      <c r="W93" s="1"/>
    </row>
    <row r="94" spans="2:104" ht="9" customHeight="1" x14ac:dyDescent="0.25">
      <c r="C94" s="151" t="s">
        <v>7</v>
      </c>
      <c r="D94" s="151"/>
      <c r="E94" s="151"/>
      <c r="F94" s="151"/>
      <c r="G94" s="151"/>
      <c r="H94" s="151"/>
      <c r="I94" s="151"/>
      <c r="J94" s="151"/>
      <c r="K94" s="151"/>
      <c r="L94" s="151"/>
      <c r="M94" s="151"/>
      <c r="N94" s="151"/>
      <c r="O94" s="151"/>
      <c r="P94" s="151"/>
      <c r="Q94" s="151"/>
      <c r="R94" s="151"/>
      <c r="S94" s="151"/>
      <c r="T94" s="151"/>
      <c r="U94" s="151"/>
      <c r="V94" s="151"/>
      <c r="W94" s="151"/>
      <c r="X94" s="5"/>
      <c r="Y94" s="5"/>
      <c r="Z94" s="257" t="s">
        <v>85</v>
      </c>
      <c r="AA94" s="169"/>
      <c r="AB94" s="169"/>
      <c r="AC94" s="169"/>
      <c r="AD94" s="169"/>
      <c r="AE94" s="169"/>
      <c r="AF94" s="169"/>
      <c r="AG94" s="169"/>
      <c r="AH94" s="169"/>
      <c r="AI94" s="169"/>
      <c r="AJ94" s="169"/>
      <c r="AK94" s="169"/>
      <c r="AL94" s="170"/>
      <c r="AM94" s="177" t="s">
        <v>6</v>
      </c>
      <c r="AN94" s="177"/>
      <c r="AO94" s="177"/>
      <c r="AP94" s="177"/>
      <c r="AQ94" s="177" t="s">
        <v>5</v>
      </c>
      <c r="AR94" s="177"/>
      <c r="AS94" s="177"/>
      <c r="AT94" s="177"/>
      <c r="AU94" s="177" t="s">
        <v>78</v>
      </c>
      <c r="AV94" s="177"/>
      <c r="AW94" s="177"/>
      <c r="AX94" s="177"/>
      <c r="AY94" s="177" t="s">
        <v>9</v>
      </c>
      <c r="AZ94" s="177"/>
      <c r="BA94" s="177"/>
      <c r="BB94" s="177"/>
      <c r="BC94" s="177"/>
      <c r="BD94" s="177"/>
      <c r="BE94" s="177" t="s">
        <v>10</v>
      </c>
      <c r="BF94" s="177"/>
      <c r="BG94" s="177"/>
      <c r="BH94" s="177"/>
      <c r="BI94" s="180"/>
    </row>
    <row r="95" spans="2:104" ht="4.5" customHeight="1" x14ac:dyDescent="0.25">
      <c r="C95" s="151"/>
      <c r="D95" s="151"/>
      <c r="E95" s="151"/>
      <c r="F95" s="151"/>
      <c r="G95" s="151"/>
      <c r="H95" s="151"/>
      <c r="I95" s="151"/>
      <c r="J95" s="151"/>
      <c r="K95" s="151"/>
      <c r="L95" s="151"/>
      <c r="M95" s="151"/>
      <c r="N95" s="151"/>
      <c r="O95" s="151"/>
      <c r="P95" s="151"/>
      <c r="Q95" s="151"/>
      <c r="R95" s="151"/>
      <c r="S95" s="151"/>
      <c r="T95" s="151"/>
      <c r="U95" s="151"/>
      <c r="V95" s="151"/>
      <c r="W95" s="151"/>
      <c r="X95" s="5"/>
      <c r="Y95" s="5"/>
      <c r="Z95" s="171"/>
      <c r="AA95" s="172"/>
      <c r="AB95" s="172"/>
      <c r="AC95" s="172"/>
      <c r="AD95" s="172"/>
      <c r="AE95" s="172"/>
      <c r="AF95" s="172"/>
      <c r="AG95" s="172"/>
      <c r="AH95" s="172"/>
      <c r="AI95" s="172"/>
      <c r="AJ95" s="172"/>
      <c r="AK95" s="172"/>
      <c r="AL95" s="173"/>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81"/>
    </row>
    <row r="96" spans="2:104" ht="9" customHeight="1" x14ac:dyDescent="0.25">
      <c r="C96" s="151"/>
      <c r="D96" s="151"/>
      <c r="E96" s="151"/>
      <c r="F96" s="151"/>
      <c r="G96" s="151"/>
      <c r="H96" s="151"/>
      <c r="I96" s="151"/>
      <c r="J96" s="151"/>
      <c r="K96" s="151"/>
      <c r="L96" s="151"/>
      <c r="M96" s="151"/>
      <c r="N96" s="151"/>
      <c r="O96" s="151"/>
      <c r="P96" s="151"/>
      <c r="Q96" s="151"/>
      <c r="R96" s="151"/>
      <c r="S96" s="151"/>
      <c r="T96" s="151"/>
      <c r="U96" s="151"/>
      <c r="V96" s="151"/>
      <c r="W96" s="151"/>
      <c r="X96" s="5"/>
      <c r="Y96" s="5"/>
      <c r="Z96" s="171"/>
      <c r="AA96" s="172"/>
      <c r="AB96" s="172"/>
      <c r="AC96" s="172"/>
      <c r="AD96" s="172"/>
      <c r="AE96" s="172"/>
      <c r="AF96" s="172"/>
      <c r="AG96" s="172"/>
      <c r="AH96" s="172"/>
      <c r="AI96" s="172"/>
      <c r="AJ96" s="172"/>
      <c r="AK96" s="172"/>
      <c r="AL96" s="173"/>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81"/>
    </row>
    <row r="97" spans="3:103" ht="4.5" customHeight="1" x14ac:dyDescent="0.25">
      <c r="C97" s="5"/>
      <c r="D97" s="5"/>
      <c r="E97" s="5"/>
      <c r="F97" s="5"/>
      <c r="G97" s="5"/>
      <c r="H97" s="5"/>
      <c r="I97" s="5"/>
      <c r="J97" s="5"/>
      <c r="K97" s="5"/>
      <c r="L97" s="5"/>
      <c r="M97" s="5"/>
      <c r="N97" s="5"/>
      <c r="O97" s="5"/>
      <c r="P97" s="5"/>
      <c r="Q97" s="5"/>
      <c r="R97" s="5"/>
      <c r="S97" s="5"/>
      <c r="T97" s="5"/>
      <c r="U97" s="5"/>
      <c r="V97" s="5"/>
      <c r="W97" s="5"/>
      <c r="X97" s="5"/>
      <c r="Y97" s="5"/>
      <c r="Z97" s="174"/>
      <c r="AA97" s="175"/>
      <c r="AB97" s="175"/>
      <c r="AC97" s="175"/>
      <c r="AD97" s="175"/>
      <c r="AE97" s="175"/>
      <c r="AF97" s="175"/>
      <c r="AG97" s="175"/>
      <c r="AH97" s="175"/>
      <c r="AI97" s="175"/>
      <c r="AJ97" s="175"/>
      <c r="AK97" s="175"/>
      <c r="AL97" s="176"/>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82"/>
    </row>
    <row r="98" spans="3:103" ht="9" customHeight="1" x14ac:dyDescent="0.25">
      <c r="C98" s="152" t="s">
        <v>2</v>
      </c>
      <c r="D98" s="152"/>
      <c r="E98" s="152"/>
      <c r="F98" s="152"/>
      <c r="G98" s="152"/>
      <c r="H98" s="152"/>
      <c r="I98" s="152"/>
      <c r="J98" s="152"/>
      <c r="K98" s="157"/>
      <c r="L98" s="210"/>
      <c r="M98" s="211"/>
      <c r="N98" s="211"/>
      <c r="O98" s="211"/>
      <c r="P98" s="211"/>
      <c r="Q98" s="211"/>
      <c r="R98" s="211"/>
      <c r="S98" s="211"/>
      <c r="T98" s="211"/>
      <c r="U98" s="211"/>
      <c r="V98" s="211"/>
      <c r="W98" s="212"/>
      <c r="X98" s="5"/>
      <c r="Y98" s="5"/>
      <c r="Z98" s="228" t="s">
        <v>191</v>
      </c>
      <c r="AA98" s="229"/>
      <c r="AB98" s="229"/>
      <c r="AC98" s="229"/>
      <c r="AD98" s="229"/>
      <c r="AE98" s="229"/>
      <c r="AF98" s="229"/>
      <c r="AG98" s="229"/>
      <c r="AH98" s="229"/>
      <c r="AI98" s="229"/>
      <c r="AJ98" s="229"/>
      <c r="AK98" s="229"/>
      <c r="AL98" s="230"/>
      <c r="AM98" s="237">
        <f>IF(SUM(BS98:BU101)=0,"",SUM(BS98:BU101))</f>
        <v>400</v>
      </c>
      <c r="AN98" s="238"/>
      <c r="AO98" s="238"/>
      <c r="AP98" s="239"/>
      <c r="AQ98" s="240"/>
      <c r="AR98" s="241"/>
      <c r="AS98" s="241"/>
      <c r="AT98" s="242"/>
      <c r="AU98" s="243" t="str">
        <f>IF(CL98&lt;&gt;"",CL98,"")</f>
        <v/>
      </c>
      <c r="AV98" s="244"/>
      <c r="AW98" s="244"/>
      <c r="AX98" s="244"/>
      <c r="AY98" s="245" t="str">
        <f>IF(CS98&lt;&gt;"",CS98,"")</f>
        <v/>
      </c>
      <c r="AZ98" s="245"/>
      <c r="BA98" s="245"/>
      <c r="BB98" s="245"/>
      <c r="BC98" s="245"/>
      <c r="BD98" s="245"/>
      <c r="BE98" s="245" t="str">
        <f>IF(CP98&lt;&gt;"",CP98,"")</f>
        <v/>
      </c>
      <c r="BF98" s="245"/>
      <c r="BG98" s="245"/>
      <c r="BH98" s="245"/>
      <c r="BI98" s="246"/>
      <c r="BO98" s="209">
        <v>1</v>
      </c>
      <c r="BQ98" s="164">
        <f>SUM(MAX(BN$12:BN101),BO98/10)</f>
        <v>2.1</v>
      </c>
      <c r="BS98" s="274" t="str">
        <f>IF(INDEX(BS$18:BS$49,MATCH($BO98,$BO$18:$BO$49,0))="","",INDEX(BS$18:BS$49,MATCH($BO98,$BO$18:$BO$49,0)))</f>
        <v/>
      </c>
      <c r="BT98" s="274" t="str">
        <f t="shared" ref="BT98:CE98" si="284">IF(INDEX(BT$18:BT$49,MATCH($BO98,$BO$18:$BO$49,0))="","",INDEX(BT$18:BT$49,MATCH($BO98,$BO$18:$BO$49,0)))</f>
        <v/>
      </c>
      <c r="BU98" s="274">
        <f t="shared" si="284"/>
        <v>400</v>
      </c>
      <c r="BV98" s="274" t="str">
        <f>IF(INDEX(BV$18:BV$49,MATCH($BO98,$BO$18:$BO$49,0))="","",INDEX(BV$18:BV$49,MATCH($BO98,$BO$18:$BO$49,0)))</f>
        <v/>
      </c>
      <c r="BW98" s="274" t="str">
        <f>IF(INDEX(BW$18:BW$49,MATCH($BO98,$BO$18:$BO$49,0))="","",INDEX(BW$18:BW$49,MATCH($BO98,$BO$18:$BO$49,0)))</f>
        <v/>
      </c>
      <c r="BX98" s="274">
        <f>IF(INDEX(BX$18:BX$49,MATCH($BO98,$BO$18:$BO$49,0))="","",INDEX(BX$18:BX$49,MATCH($BO98,$BO$18:$BO$49,0)))</f>
        <v>24.295754000000002</v>
      </c>
      <c r="BY98" s="274" t="str">
        <f t="shared" si="284"/>
        <v/>
      </c>
      <c r="BZ98" s="274" t="str">
        <f t="shared" si="284"/>
        <v/>
      </c>
      <c r="CA98" s="274">
        <f t="shared" si="284"/>
        <v>11196.2</v>
      </c>
      <c r="CB98" s="274" t="str">
        <f t="shared" si="284"/>
        <v/>
      </c>
      <c r="CC98" s="274" t="str">
        <f t="shared" si="284"/>
        <v/>
      </c>
      <c r="CD98" s="274">
        <f t="shared" si="284"/>
        <v>1</v>
      </c>
      <c r="CE98" s="274">
        <f t="shared" si="284"/>
        <v>8</v>
      </c>
      <c r="CG98" s="277" t="str">
        <f>IF(AQ98="","",IF(ISERROR(VALUE(AQ98)),"",AQ98))</f>
        <v/>
      </c>
      <c r="CI98" s="165" t="str">
        <f>IF(AND(BS98&lt;&gt;"",$CG98&lt;&gt;""),PRODUCT(BS98,$CG98),"")</f>
        <v/>
      </c>
      <c r="CJ98" s="165" t="str">
        <f>IF(AND(BT98&lt;&gt;"",$CG98&lt;&gt;""),PRODUCT(BT98,$CG98),"")</f>
        <v/>
      </c>
      <c r="CK98" s="165" t="str">
        <f>IF(AND(BU98&lt;&gt;"",$CG98&lt;&gt;""),PRODUCT(BU98,$CG98),"")</f>
        <v/>
      </c>
      <c r="CL98" s="281" t="str">
        <f>IF(SUM(CI98:CK101)=0,"",SUM(CI98:CK101))</f>
        <v/>
      </c>
      <c r="CM98" s="165" t="str">
        <f>IF(AND(BV98&lt;&gt;"",$CG98&lt;&gt;""),PRODUCT(BV98,$CG98),"")</f>
        <v/>
      </c>
      <c r="CN98" s="165" t="str">
        <f t="shared" ref="CN98" si="285">IF(AND(BW98&lt;&gt;"",$CG98&lt;&gt;""),PRODUCT(BW98,$CG98),"")</f>
        <v/>
      </c>
      <c r="CO98" s="165" t="str">
        <f t="shared" ref="CO98" si="286">IF(AND(BX98&lt;&gt;"",$CG98&lt;&gt;""),PRODUCT(BX98,$CG98),"")</f>
        <v/>
      </c>
      <c r="CP98" s="281" t="str">
        <f>IF(SUM(CM98:CO101)=0,"",SUM(CM98:CO101))</f>
        <v/>
      </c>
      <c r="CQ98" s="165" t="str">
        <f>IF(AND(BY98&lt;&gt;"",$CG98&lt;&gt;""),PRODUCT(BY98,$CG98),"")</f>
        <v/>
      </c>
      <c r="CR98" s="165" t="str">
        <f t="shared" ref="CR98" si="287">IF(AND(BZ98&lt;&gt;"",$CG98&lt;&gt;""),PRODUCT(BZ98,$CG98),"")</f>
        <v/>
      </c>
      <c r="CS98" s="165" t="str">
        <f t="shared" ref="CS98" si="288">IF(AND(CA98&lt;&gt;"",$CG98&lt;&gt;""),PRODUCT(CA98,$CG98),"")</f>
        <v/>
      </c>
      <c r="CT98" s="281" t="str">
        <f>IF(AND(CB98&lt;&gt;"",CQ98&lt;&gt;""),PRODUCT(CB98,CQ98),"")</f>
        <v/>
      </c>
      <c r="CU98" s="281" t="str">
        <f t="shared" ref="CU98" si="289">IF(AND(CC98&lt;&gt;"",CR98&lt;&gt;""),PRODUCT(CC98,CR98),"")</f>
        <v/>
      </c>
      <c r="CV98" s="281" t="str">
        <f>IF(AND(CD98&lt;&gt;"",CS98&lt;&gt;""),PRODUCT(CD98,CS98),"")</f>
        <v/>
      </c>
      <c r="CW98" s="165" t="str">
        <f>IF(AND($CE98&lt;&gt;"",CQ98&lt;&gt;""),PRODUCT($CE98,CQ98),"")</f>
        <v/>
      </c>
      <c r="CX98" s="165" t="str">
        <f t="shared" ref="CX98" si="290">IF(AND($CE98&lt;&gt;"",CR98&lt;&gt;""),PRODUCT($CE98,CR98),"")</f>
        <v/>
      </c>
      <c r="CY98" s="165" t="str">
        <f t="shared" ref="CY98" si="291">IF(AND($CE98&lt;&gt;"",CS98&lt;&gt;""),PRODUCT($CE98,CS98),"")</f>
        <v/>
      </c>
    </row>
    <row r="99" spans="3:103" ht="4.5" customHeight="1" x14ac:dyDescent="0.25">
      <c r="C99" s="152"/>
      <c r="D99" s="152"/>
      <c r="E99" s="152"/>
      <c r="F99" s="152"/>
      <c r="G99" s="152"/>
      <c r="H99" s="152"/>
      <c r="I99" s="152"/>
      <c r="J99" s="152"/>
      <c r="K99" s="157"/>
      <c r="L99" s="213"/>
      <c r="M99" s="214"/>
      <c r="N99" s="214"/>
      <c r="O99" s="214"/>
      <c r="P99" s="214"/>
      <c r="Q99" s="214"/>
      <c r="R99" s="214"/>
      <c r="S99" s="214"/>
      <c r="T99" s="214"/>
      <c r="U99" s="214"/>
      <c r="V99" s="214"/>
      <c r="W99" s="215"/>
      <c r="X99" s="5"/>
      <c r="Y99" s="5"/>
      <c r="Z99" s="231"/>
      <c r="AA99" s="232"/>
      <c r="AB99" s="232"/>
      <c r="AC99" s="232"/>
      <c r="AD99" s="232"/>
      <c r="AE99" s="232"/>
      <c r="AF99" s="232"/>
      <c r="AG99" s="232"/>
      <c r="AH99" s="232"/>
      <c r="AI99" s="232"/>
      <c r="AJ99" s="232"/>
      <c r="AK99" s="232"/>
      <c r="AL99" s="233"/>
      <c r="AM99" s="189"/>
      <c r="AN99" s="190"/>
      <c r="AO99" s="190"/>
      <c r="AP99" s="191"/>
      <c r="AQ99" s="195"/>
      <c r="AR99" s="196"/>
      <c r="AS99" s="196"/>
      <c r="AT99" s="197"/>
      <c r="AU99" s="201"/>
      <c r="AV99" s="202"/>
      <c r="AW99" s="202"/>
      <c r="AX99" s="202"/>
      <c r="AY99" s="205"/>
      <c r="AZ99" s="205"/>
      <c r="BA99" s="205"/>
      <c r="BB99" s="205"/>
      <c r="BC99" s="205"/>
      <c r="BD99" s="205"/>
      <c r="BE99" s="205"/>
      <c r="BF99" s="205"/>
      <c r="BG99" s="205"/>
      <c r="BH99" s="205"/>
      <c r="BI99" s="207"/>
      <c r="BO99" s="209"/>
      <c r="BQ99" s="164"/>
      <c r="BS99" s="275"/>
      <c r="BT99" s="275"/>
      <c r="BU99" s="275"/>
      <c r="BV99" s="275"/>
      <c r="BW99" s="275"/>
      <c r="BX99" s="275"/>
      <c r="BY99" s="275"/>
      <c r="BZ99" s="275"/>
      <c r="CA99" s="275"/>
      <c r="CB99" s="275"/>
      <c r="CC99" s="275"/>
      <c r="CD99" s="275"/>
      <c r="CE99" s="275"/>
      <c r="CG99" s="278"/>
      <c r="CI99" s="166"/>
      <c r="CJ99" s="166"/>
      <c r="CK99" s="166"/>
      <c r="CL99" s="282"/>
      <c r="CM99" s="166"/>
      <c r="CN99" s="166"/>
      <c r="CO99" s="166"/>
      <c r="CP99" s="282"/>
      <c r="CQ99" s="166"/>
      <c r="CR99" s="166"/>
      <c r="CS99" s="166"/>
      <c r="CT99" s="282"/>
      <c r="CU99" s="282"/>
      <c r="CV99" s="282"/>
      <c r="CW99" s="166"/>
      <c r="CX99" s="166"/>
      <c r="CY99" s="166"/>
    </row>
    <row r="100" spans="3:103" ht="9" customHeight="1" x14ac:dyDescent="0.25">
      <c r="C100" s="152"/>
      <c r="D100" s="152"/>
      <c r="E100" s="152"/>
      <c r="F100" s="152"/>
      <c r="G100" s="152"/>
      <c r="H100" s="152"/>
      <c r="I100" s="152"/>
      <c r="J100" s="152"/>
      <c r="K100" s="157"/>
      <c r="L100" s="216"/>
      <c r="M100" s="217"/>
      <c r="N100" s="217"/>
      <c r="O100" s="217"/>
      <c r="P100" s="217"/>
      <c r="Q100" s="217"/>
      <c r="R100" s="217"/>
      <c r="S100" s="217"/>
      <c r="T100" s="217"/>
      <c r="U100" s="217"/>
      <c r="V100" s="217"/>
      <c r="W100" s="218"/>
      <c r="X100" s="5"/>
      <c r="Y100" s="5"/>
      <c r="Z100" s="231"/>
      <c r="AA100" s="232"/>
      <c r="AB100" s="232"/>
      <c r="AC100" s="232"/>
      <c r="AD100" s="232"/>
      <c r="AE100" s="232"/>
      <c r="AF100" s="232"/>
      <c r="AG100" s="232"/>
      <c r="AH100" s="232"/>
      <c r="AI100" s="232"/>
      <c r="AJ100" s="232"/>
      <c r="AK100" s="232"/>
      <c r="AL100" s="233"/>
      <c r="AM100" s="189"/>
      <c r="AN100" s="190"/>
      <c r="AO100" s="190"/>
      <c r="AP100" s="191"/>
      <c r="AQ100" s="195"/>
      <c r="AR100" s="196"/>
      <c r="AS100" s="196"/>
      <c r="AT100" s="197"/>
      <c r="AU100" s="201"/>
      <c r="AV100" s="202"/>
      <c r="AW100" s="202"/>
      <c r="AX100" s="202"/>
      <c r="AY100" s="205"/>
      <c r="AZ100" s="205"/>
      <c r="BA100" s="205"/>
      <c r="BB100" s="205"/>
      <c r="BC100" s="205"/>
      <c r="BD100" s="205"/>
      <c r="BE100" s="205"/>
      <c r="BF100" s="205"/>
      <c r="BG100" s="205"/>
      <c r="BH100" s="205"/>
      <c r="BI100" s="207"/>
      <c r="BO100" s="209"/>
      <c r="BQ100" s="164"/>
      <c r="BS100" s="275"/>
      <c r="BT100" s="275"/>
      <c r="BU100" s="275"/>
      <c r="BV100" s="275"/>
      <c r="BW100" s="275"/>
      <c r="BX100" s="275"/>
      <c r="BY100" s="275"/>
      <c r="BZ100" s="275"/>
      <c r="CA100" s="275"/>
      <c r="CB100" s="275"/>
      <c r="CC100" s="275"/>
      <c r="CD100" s="275"/>
      <c r="CE100" s="275"/>
      <c r="CG100" s="278"/>
      <c r="CI100" s="166"/>
      <c r="CJ100" s="166"/>
      <c r="CK100" s="166"/>
      <c r="CL100" s="282"/>
      <c r="CM100" s="166"/>
      <c r="CN100" s="166"/>
      <c r="CO100" s="166"/>
      <c r="CP100" s="282"/>
      <c r="CQ100" s="166"/>
      <c r="CR100" s="166"/>
      <c r="CS100" s="166"/>
      <c r="CT100" s="282"/>
      <c r="CU100" s="282"/>
      <c r="CV100" s="282"/>
      <c r="CW100" s="166"/>
      <c r="CX100" s="166"/>
      <c r="CY100" s="166"/>
    </row>
    <row r="101" spans="3:103" ht="4.5" customHeight="1" x14ac:dyDescent="0.25">
      <c r="C101" s="6"/>
      <c r="D101" s="6"/>
      <c r="E101" s="6"/>
      <c r="F101" s="6"/>
      <c r="G101" s="6"/>
      <c r="H101" s="6"/>
      <c r="I101" s="6"/>
      <c r="J101" s="6"/>
      <c r="K101" s="6"/>
      <c r="L101" s="5"/>
      <c r="M101" s="5"/>
      <c r="N101" s="5"/>
      <c r="O101" s="5"/>
      <c r="P101" s="5"/>
      <c r="Q101" s="5"/>
      <c r="R101" s="5"/>
      <c r="S101" s="5"/>
      <c r="T101" s="5"/>
      <c r="U101" s="5"/>
      <c r="V101" s="5"/>
      <c r="W101" s="5"/>
      <c r="X101" s="5"/>
      <c r="Y101" s="5"/>
      <c r="Z101" s="234"/>
      <c r="AA101" s="235"/>
      <c r="AB101" s="235"/>
      <c r="AC101" s="235"/>
      <c r="AD101" s="235"/>
      <c r="AE101" s="235"/>
      <c r="AF101" s="235"/>
      <c r="AG101" s="235"/>
      <c r="AH101" s="235"/>
      <c r="AI101" s="235"/>
      <c r="AJ101" s="235"/>
      <c r="AK101" s="235"/>
      <c r="AL101" s="236"/>
      <c r="AM101" s="189"/>
      <c r="AN101" s="190"/>
      <c r="AO101" s="190"/>
      <c r="AP101" s="191"/>
      <c r="AQ101" s="195"/>
      <c r="AR101" s="196"/>
      <c r="AS101" s="196"/>
      <c r="AT101" s="197"/>
      <c r="AU101" s="201"/>
      <c r="AV101" s="202"/>
      <c r="AW101" s="202"/>
      <c r="AX101" s="202"/>
      <c r="AY101" s="205"/>
      <c r="AZ101" s="205"/>
      <c r="BA101" s="205"/>
      <c r="BB101" s="205"/>
      <c r="BC101" s="205"/>
      <c r="BD101" s="205"/>
      <c r="BE101" s="205"/>
      <c r="BF101" s="205"/>
      <c r="BG101" s="205"/>
      <c r="BH101" s="205"/>
      <c r="BI101" s="207"/>
      <c r="BO101" s="209"/>
      <c r="BQ101" s="164"/>
      <c r="BS101" s="276"/>
      <c r="BT101" s="276"/>
      <c r="BU101" s="276"/>
      <c r="BV101" s="276"/>
      <c r="BW101" s="276"/>
      <c r="BX101" s="276"/>
      <c r="BY101" s="276"/>
      <c r="BZ101" s="276"/>
      <c r="CA101" s="276"/>
      <c r="CB101" s="276"/>
      <c r="CC101" s="276"/>
      <c r="CD101" s="276"/>
      <c r="CE101" s="276"/>
      <c r="CG101" s="279"/>
      <c r="CI101" s="167"/>
      <c r="CJ101" s="167"/>
      <c r="CK101" s="167"/>
      <c r="CL101" s="283"/>
      <c r="CM101" s="167"/>
      <c r="CN101" s="167"/>
      <c r="CO101" s="167"/>
      <c r="CP101" s="283"/>
      <c r="CQ101" s="167"/>
      <c r="CR101" s="167"/>
      <c r="CS101" s="167"/>
      <c r="CT101" s="283"/>
      <c r="CU101" s="283"/>
      <c r="CV101" s="283"/>
      <c r="CW101" s="167"/>
      <c r="CX101" s="167"/>
      <c r="CY101" s="167"/>
    </row>
    <row r="102" spans="3:103" ht="9" customHeight="1" x14ac:dyDescent="0.25">
      <c r="C102" s="152" t="s">
        <v>3</v>
      </c>
      <c r="D102" s="152"/>
      <c r="E102" s="152"/>
      <c r="F102" s="152"/>
      <c r="G102" s="152"/>
      <c r="H102" s="152"/>
      <c r="I102" s="152"/>
      <c r="J102" s="152"/>
      <c r="K102" s="157"/>
      <c r="L102" s="210"/>
      <c r="M102" s="211"/>
      <c r="N102" s="211"/>
      <c r="O102" s="211"/>
      <c r="P102" s="211"/>
      <c r="Q102" s="211"/>
      <c r="R102" s="211"/>
      <c r="S102" s="211"/>
      <c r="T102" s="211"/>
      <c r="U102" s="211"/>
      <c r="V102" s="211"/>
      <c r="W102" s="212"/>
      <c r="X102" s="5"/>
      <c r="Y102" s="5"/>
      <c r="Z102" s="219" t="s">
        <v>192</v>
      </c>
      <c r="AA102" s="220"/>
      <c r="AB102" s="220"/>
      <c r="AC102" s="220"/>
      <c r="AD102" s="220"/>
      <c r="AE102" s="220"/>
      <c r="AF102" s="220"/>
      <c r="AG102" s="220"/>
      <c r="AH102" s="220"/>
      <c r="AI102" s="220"/>
      <c r="AJ102" s="220"/>
      <c r="AK102" s="220"/>
      <c r="AL102" s="221"/>
      <c r="AM102" s="189">
        <f t="shared" ref="AM102" si="292">IF(SUM(BS102:BU105)=0,"",SUM(BS102:BU105))</f>
        <v>50</v>
      </c>
      <c r="AN102" s="190"/>
      <c r="AO102" s="190"/>
      <c r="AP102" s="191"/>
      <c r="AQ102" s="195"/>
      <c r="AR102" s="196"/>
      <c r="AS102" s="196"/>
      <c r="AT102" s="197"/>
      <c r="AU102" s="201" t="str">
        <f>IF(CL102&lt;&gt;"",CL102,"")</f>
        <v/>
      </c>
      <c r="AV102" s="202"/>
      <c r="AW102" s="202"/>
      <c r="AX102" s="202"/>
      <c r="AY102" s="205" t="str">
        <f>IF(CS102&lt;&gt;"",CS102,"")</f>
        <v/>
      </c>
      <c r="AZ102" s="205"/>
      <c r="BA102" s="205"/>
      <c r="BB102" s="205"/>
      <c r="BC102" s="205"/>
      <c r="BD102" s="205"/>
      <c r="BE102" s="205" t="str">
        <f>IF(CP102&lt;&gt;"",CP102,"")</f>
        <v/>
      </c>
      <c r="BF102" s="205"/>
      <c r="BG102" s="205"/>
      <c r="BH102" s="205"/>
      <c r="BI102" s="207"/>
      <c r="BO102" s="209">
        <v>2</v>
      </c>
      <c r="BQ102" s="164">
        <f>SUM(MAX(BN$12:BN105),BO102/10)</f>
        <v>2.2000000000000002</v>
      </c>
      <c r="BS102" s="274" t="str">
        <f t="shared" ref="BS102:CE102" si="293">IF(INDEX(BS$18:BS$49,MATCH($BO102,$BO$18:$BO$49,0))="","",INDEX(BS$18:BS$49,MATCH($BO102,$BO$18:$BO$49,0)))</f>
        <v/>
      </c>
      <c r="BT102" s="274" t="str">
        <f t="shared" si="293"/>
        <v/>
      </c>
      <c r="BU102" s="274">
        <f t="shared" si="293"/>
        <v>50</v>
      </c>
      <c r="BV102" s="274" t="str">
        <f>IF(INDEX(BV$18:BV$49,MATCH($BO102,$BO$18:$BO$49,0))="","",INDEX(BV$18:BV$49,MATCH($BO102,$BO$18:$BO$49,0)))</f>
        <v/>
      </c>
      <c r="BW102" s="274" t="str">
        <f>IF(INDEX(BW$18:BW$49,MATCH($BO102,$BO$18:$BO$49,0))="","",INDEX(BW$18:BW$49,MATCH($BO102,$BO$18:$BO$49,0)))</f>
        <v/>
      </c>
      <c r="BX102" s="274" t="str">
        <f>IF(INDEX(BX$18:BX$49,MATCH($BO102,$BO$18:$BO$49,0))="","",INDEX(BX$18:BX$49,MATCH($BO102,$BO$18:$BO$49,0)))</f>
        <v/>
      </c>
      <c r="BY102" s="274" t="str">
        <f t="shared" si="293"/>
        <v/>
      </c>
      <c r="BZ102" s="274" t="str">
        <f t="shared" si="293"/>
        <v/>
      </c>
      <c r="CA102" s="274" t="str">
        <f t="shared" si="293"/>
        <v/>
      </c>
      <c r="CB102" s="274" t="str">
        <f t="shared" si="293"/>
        <v/>
      </c>
      <c r="CC102" s="274" t="str">
        <f t="shared" si="293"/>
        <v/>
      </c>
      <c r="CD102" s="274">
        <f t="shared" si="293"/>
        <v>1</v>
      </c>
      <c r="CE102" s="274">
        <f t="shared" si="293"/>
        <v>8</v>
      </c>
      <c r="CG102" s="277" t="str">
        <f>IF(AQ102="","",IF(ISERROR(VALUE(AQ102)),"",AQ102))</f>
        <v/>
      </c>
      <c r="CI102" s="165" t="str">
        <f>IF(AND(BS102&lt;&gt;"",$CG102&lt;&gt;""),PRODUCT(BS102,$CG102),"")</f>
        <v/>
      </c>
      <c r="CJ102" s="165" t="str">
        <f>IF(AND(BT102&lt;&gt;"",$CG102&lt;&gt;""),PRODUCT(BT102,$CG102),"")</f>
        <v/>
      </c>
      <c r="CK102" s="165" t="str">
        <f>IF(AND(BU102&lt;&gt;"",$CG102&lt;&gt;""),PRODUCT(BU102,$CG102),"")</f>
        <v/>
      </c>
      <c r="CL102" s="281" t="str">
        <f t="shared" ref="CL102" si="294">IF(SUM(CI102:CK105)=0,"",SUM(CI102:CK105))</f>
        <v/>
      </c>
      <c r="CM102" s="165" t="str">
        <f t="shared" ref="CM102" si="295">IF(AND(BV102&lt;&gt;"",$CG102&lt;&gt;""),PRODUCT(BV102,$CG102),"")</f>
        <v/>
      </c>
      <c r="CN102" s="165" t="str">
        <f t="shared" ref="CN102" si="296">IF(AND(BW102&lt;&gt;"",$CG102&lt;&gt;""),PRODUCT(BW102,$CG102),"")</f>
        <v/>
      </c>
      <c r="CO102" s="165" t="str">
        <f t="shared" ref="CO102" si="297">IF(AND(BX102&lt;&gt;"",$CG102&lt;&gt;""),PRODUCT(BX102,$CG102),"")</f>
        <v/>
      </c>
      <c r="CP102" s="281" t="str">
        <f t="shared" ref="CP102" si="298">IF(SUM(CM102:CO105)=0,"",SUM(CM102:CO105))</f>
        <v/>
      </c>
      <c r="CQ102" s="165" t="str">
        <f t="shared" ref="CQ102" si="299">IF(AND(BY102&lt;&gt;"",$CG102&lt;&gt;""),PRODUCT(BY102,$CG102),"")</f>
        <v/>
      </c>
      <c r="CR102" s="165" t="str">
        <f t="shared" ref="CR102" si="300">IF(AND(BZ102&lt;&gt;"",$CG102&lt;&gt;""),PRODUCT(BZ102,$CG102),"")</f>
        <v/>
      </c>
      <c r="CS102" s="165" t="str">
        <f t="shared" ref="CS102" si="301">IF(AND(CA102&lt;&gt;"",$CG102&lt;&gt;""),PRODUCT(CA102,$CG102),"")</f>
        <v/>
      </c>
      <c r="CT102" s="281" t="str">
        <f t="shared" ref="CT102" si="302">IF(AND(CB102&lt;&gt;"",CQ102&lt;&gt;""),PRODUCT(CB102,CQ102),"")</f>
        <v/>
      </c>
      <c r="CU102" s="281" t="str">
        <f t="shared" ref="CU102" si="303">IF(AND(CC102&lt;&gt;"",CR102&lt;&gt;""),PRODUCT(CC102,CR102),"")</f>
        <v/>
      </c>
      <c r="CV102" s="281" t="str">
        <f t="shared" ref="CV102" si="304">IF(AND(CD102&lt;&gt;"",CS102&lt;&gt;""),PRODUCT(CD102,CS102),"")</f>
        <v/>
      </c>
      <c r="CW102" s="165" t="str">
        <f t="shared" ref="CW102" si="305">IF(AND($CE102&lt;&gt;"",CQ102&lt;&gt;""),PRODUCT($CE102,CQ102),"")</f>
        <v/>
      </c>
      <c r="CX102" s="165" t="str">
        <f t="shared" ref="CX102" si="306">IF(AND($CE102&lt;&gt;"",CR102&lt;&gt;""),PRODUCT($CE102,CR102),"")</f>
        <v/>
      </c>
      <c r="CY102" s="165" t="str">
        <f t="shared" ref="CY102" si="307">IF(AND($CE102&lt;&gt;"",CS102&lt;&gt;""),PRODUCT($CE102,CS102),"")</f>
        <v/>
      </c>
    </row>
    <row r="103" spans="3:103" ht="4.5" customHeight="1" x14ac:dyDescent="0.25">
      <c r="C103" s="152"/>
      <c r="D103" s="152"/>
      <c r="E103" s="152"/>
      <c r="F103" s="152"/>
      <c r="G103" s="152"/>
      <c r="H103" s="152"/>
      <c r="I103" s="152"/>
      <c r="J103" s="152"/>
      <c r="K103" s="157"/>
      <c r="L103" s="213"/>
      <c r="M103" s="214"/>
      <c r="N103" s="214"/>
      <c r="O103" s="214"/>
      <c r="P103" s="214"/>
      <c r="Q103" s="214"/>
      <c r="R103" s="214"/>
      <c r="S103" s="214"/>
      <c r="T103" s="214"/>
      <c r="U103" s="214"/>
      <c r="V103" s="214"/>
      <c r="W103" s="215"/>
      <c r="X103" s="5"/>
      <c r="Y103" s="5"/>
      <c r="Z103" s="222"/>
      <c r="AA103" s="223"/>
      <c r="AB103" s="223"/>
      <c r="AC103" s="223"/>
      <c r="AD103" s="223"/>
      <c r="AE103" s="223"/>
      <c r="AF103" s="223"/>
      <c r="AG103" s="223"/>
      <c r="AH103" s="223"/>
      <c r="AI103" s="223"/>
      <c r="AJ103" s="223"/>
      <c r="AK103" s="223"/>
      <c r="AL103" s="224"/>
      <c r="AM103" s="189"/>
      <c r="AN103" s="190"/>
      <c r="AO103" s="190"/>
      <c r="AP103" s="191"/>
      <c r="AQ103" s="195"/>
      <c r="AR103" s="196"/>
      <c r="AS103" s="196"/>
      <c r="AT103" s="197"/>
      <c r="AU103" s="201"/>
      <c r="AV103" s="202"/>
      <c r="AW103" s="202"/>
      <c r="AX103" s="202"/>
      <c r="AY103" s="205"/>
      <c r="AZ103" s="205"/>
      <c r="BA103" s="205"/>
      <c r="BB103" s="205"/>
      <c r="BC103" s="205"/>
      <c r="BD103" s="205"/>
      <c r="BE103" s="205"/>
      <c r="BF103" s="205"/>
      <c r="BG103" s="205"/>
      <c r="BH103" s="205"/>
      <c r="BI103" s="207"/>
      <c r="BO103" s="209"/>
      <c r="BQ103" s="164"/>
      <c r="BS103" s="275"/>
      <c r="BT103" s="275"/>
      <c r="BU103" s="275"/>
      <c r="BV103" s="275"/>
      <c r="BW103" s="275"/>
      <c r="BX103" s="275"/>
      <c r="BY103" s="275"/>
      <c r="BZ103" s="275"/>
      <c r="CA103" s="275"/>
      <c r="CB103" s="275"/>
      <c r="CC103" s="275"/>
      <c r="CD103" s="275"/>
      <c r="CE103" s="275"/>
      <c r="CG103" s="278"/>
      <c r="CI103" s="166"/>
      <c r="CJ103" s="166"/>
      <c r="CK103" s="166"/>
      <c r="CL103" s="282"/>
      <c r="CM103" s="166"/>
      <c r="CN103" s="166"/>
      <c r="CO103" s="166"/>
      <c r="CP103" s="282"/>
      <c r="CQ103" s="166"/>
      <c r="CR103" s="166"/>
      <c r="CS103" s="166"/>
      <c r="CT103" s="282"/>
      <c r="CU103" s="282"/>
      <c r="CV103" s="282"/>
      <c r="CW103" s="166"/>
      <c r="CX103" s="166"/>
      <c r="CY103" s="166"/>
    </row>
    <row r="104" spans="3:103" ht="9" customHeight="1" x14ac:dyDescent="0.25">
      <c r="C104" s="152"/>
      <c r="D104" s="152"/>
      <c r="E104" s="152"/>
      <c r="F104" s="152"/>
      <c r="G104" s="152"/>
      <c r="H104" s="152"/>
      <c r="I104" s="152"/>
      <c r="J104" s="152"/>
      <c r="K104" s="157"/>
      <c r="L104" s="216"/>
      <c r="M104" s="217"/>
      <c r="N104" s="217"/>
      <c r="O104" s="217"/>
      <c r="P104" s="217"/>
      <c r="Q104" s="217"/>
      <c r="R104" s="217"/>
      <c r="S104" s="217"/>
      <c r="T104" s="217"/>
      <c r="U104" s="217"/>
      <c r="V104" s="217"/>
      <c r="W104" s="218"/>
      <c r="X104" s="5"/>
      <c r="Y104" s="5"/>
      <c r="Z104" s="222"/>
      <c r="AA104" s="223"/>
      <c r="AB104" s="223"/>
      <c r="AC104" s="223"/>
      <c r="AD104" s="223"/>
      <c r="AE104" s="223"/>
      <c r="AF104" s="223"/>
      <c r="AG104" s="223"/>
      <c r="AH104" s="223"/>
      <c r="AI104" s="223"/>
      <c r="AJ104" s="223"/>
      <c r="AK104" s="223"/>
      <c r="AL104" s="224"/>
      <c r="AM104" s="189"/>
      <c r="AN104" s="190"/>
      <c r="AO104" s="190"/>
      <c r="AP104" s="191"/>
      <c r="AQ104" s="195"/>
      <c r="AR104" s="196"/>
      <c r="AS104" s="196"/>
      <c r="AT104" s="197"/>
      <c r="AU104" s="201"/>
      <c r="AV104" s="202"/>
      <c r="AW104" s="202"/>
      <c r="AX104" s="202"/>
      <c r="AY104" s="205"/>
      <c r="AZ104" s="205"/>
      <c r="BA104" s="205"/>
      <c r="BB104" s="205"/>
      <c r="BC104" s="205"/>
      <c r="BD104" s="205"/>
      <c r="BE104" s="205"/>
      <c r="BF104" s="205"/>
      <c r="BG104" s="205"/>
      <c r="BH104" s="205"/>
      <c r="BI104" s="207"/>
      <c r="BO104" s="209"/>
      <c r="BQ104" s="164"/>
      <c r="BS104" s="275"/>
      <c r="BT104" s="275"/>
      <c r="BU104" s="275"/>
      <c r="BV104" s="275"/>
      <c r="BW104" s="275"/>
      <c r="BX104" s="275"/>
      <c r="BY104" s="275"/>
      <c r="BZ104" s="275"/>
      <c r="CA104" s="275"/>
      <c r="CB104" s="275"/>
      <c r="CC104" s="275"/>
      <c r="CD104" s="275"/>
      <c r="CE104" s="275"/>
      <c r="CG104" s="278"/>
      <c r="CI104" s="166"/>
      <c r="CJ104" s="166"/>
      <c r="CK104" s="166"/>
      <c r="CL104" s="282"/>
      <c r="CM104" s="166"/>
      <c r="CN104" s="166"/>
      <c r="CO104" s="166"/>
      <c r="CP104" s="282"/>
      <c r="CQ104" s="166"/>
      <c r="CR104" s="166"/>
      <c r="CS104" s="166"/>
      <c r="CT104" s="282"/>
      <c r="CU104" s="282"/>
      <c r="CV104" s="282"/>
      <c r="CW104" s="166"/>
      <c r="CX104" s="166"/>
      <c r="CY104" s="166"/>
    </row>
    <row r="105" spans="3:103" ht="4.5" customHeight="1" x14ac:dyDescent="0.25">
      <c r="C105" s="6"/>
      <c r="D105" s="6"/>
      <c r="E105" s="6"/>
      <c r="F105" s="6"/>
      <c r="G105" s="6"/>
      <c r="H105" s="6"/>
      <c r="I105" s="6"/>
      <c r="J105" s="6"/>
      <c r="K105" s="6"/>
      <c r="L105" s="5"/>
      <c r="M105" s="5"/>
      <c r="N105" s="5"/>
      <c r="O105" s="5"/>
      <c r="P105" s="5"/>
      <c r="Q105" s="5"/>
      <c r="R105" s="5"/>
      <c r="S105" s="5"/>
      <c r="T105" s="5"/>
      <c r="U105" s="5"/>
      <c r="V105" s="5"/>
      <c r="W105" s="5"/>
      <c r="X105" s="5"/>
      <c r="Y105" s="5"/>
      <c r="Z105" s="222"/>
      <c r="AA105" s="223"/>
      <c r="AB105" s="223"/>
      <c r="AC105" s="223"/>
      <c r="AD105" s="223"/>
      <c r="AE105" s="223"/>
      <c r="AF105" s="223"/>
      <c r="AG105" s="223"/>
      <c r="AH105" s="223"/>
      <c r="AI105" s="223"/>
      <c r="AJ105" s="223"/>
      <c r="AK105" s="223"/>
      <c r="AL105" s="224"/>
      <c r="AM105" s="189"/>
      <c r="AN105" s="190"/>
      <c r="AO105" s="190"/>
      <c r="AP105" s="191"/>
      <c r="AQ105" s="195"/>
      <c r="AR105" s="196"/>
      <c r="AS105" s="196"/>
      <c r="AT105" s="197"/>
      <c r="AU105" s="201"/>
      <c r="AV105" s="202"/>
      <c r="AW105" s="202"/>
      <c r="AX105" s="202"/>
      <c r="AY105" s="205"/>
      <c r="AZ105" s="205"/>
      <c r="BA105" s="205"/>
      <c r="BB105" s="205"/>
      <c r="BC105" s="205"/>
      <c r="BD105" s="205"/>
      <c r="BE105" s="205"/>
      <c r="BF105" s="205"/>
      <c r="BG105" s="205"/>
      <c r="BH105" s="205"/>
      <c r="BI105" s="207"/>
      <c r="BO105" s="209"/>
      <c r="BQ105" s="164"/>
      <c r="BS105" s="276"/>
      <c r="BT105" s="276"/>
      <c r="BU105" s="276"/>
      <c r="BV105" s="276"/>
      <c r="BW105" s="276"/>
      <c r="BX105" s="276"/>
      <c r="BY105" s="276"/>
      <c r="BZ105" s="276"/>
      <c r="CA105" s="276"/>
      <c r="CB105" s="276"/>
      <c r="CC105" s="276"/>
      <c r="CD105" s="276"/>
      <c r="CE105" s="276"/>
      <c r="CG105" s="279"/>
      <c r="CI105" s="167"/>
      <c r="CJ105" s="167"/>
      <c r="CK105" s="167"/>
      <c r="CL105" s="283"/>
      <c r="CM105" s="167"/>
      <c r="CN105" s="167"/>
      <c r="CO105" s="167"/>
      <c r="CP105" s="283"/>
      <c r="CQ105" s="167"/>
      <c r="CR105" s="167"/>
      <c r="CS105" s="167"/>
      <c r="CT105" s="283"/>
      <c r="CU105" s="283"/>
      <c r="CV105" s="283"/>
      <c r="CW105" s="167"/>
      <c r="CX105" s="167"/>
      <c r="CY105" s="167"/>
    </row>
    <row r="106" spans="3:103" ht="9" customHeight="1" x14ac:dyDescent="0.25">
      <c r="C106" s="247" t="s">
        <v>13</v>
      </c>
      <c r="D106" s="152"/>
      <c r="E106" s="152"/>
      <c r="F106" s="152"/>
      <c r="G106" s="152"/>
      <c r="H106" s="152"/>
      <c r="I106" s="152"/>
      <c r="J106" s="152"/>
      <c r="K106" s="157"/>
      <c r="L106" s="210"/>
      <c r="M106" s="211"/>
      <c r="N106" s="211"/>
      <c r="O106" s="211"/>
      <c r="P106" s="211"/>
      <c r="Q106" s="211"/>
      <c r="R106" s="211"/>
      <c r="S106" s="211"/>
      <c r="T106" s="211"/>
      <c r="U106" s="211"/>
      <c r="V106" s="211"/>
      <c r="W106" s="212"/>
      <c r="X106" s="5"/>
      <c r="Y106" s="5"/>
      <c r="Z106" s="219" t="s">
        <v>26</v>
      </c>
      <c r="AA106" s="220"/>
      <c r="AB106" s="220"/>
      <c r="AC106" s="220"/>
      <c r="AD106" s="220"/>
      <c r="AE106" s="220"/>
      <c r="AF106" s="220"/>
      <c r="AG106" s="220"/>
      <c r="AH106" s="220"/>
      <c r="AI106" s="220"/>
      <c r="AJ106" s="220"/>
      <c r="AK106" s="220"/>
      <c r="AL106" s="221"/>
      <c r="AM106" s="189">
        <f t="shared" ref="AM106" si="308">IF(SUM(BS106:BU109)=0,"",SUM(BS106:BU109))</f>
        <v>30</v>
      </c>
      <c r="AN106" s="190"/>
      <c r="AO106" s="190"/>
      <c r="AP106" s="191"/>
      <c r="AQ106" s="195"/>
      <c r="AR106" s="196"/>
      <c r="AS106" s="196"/>
      <c r="AT106" s="197"/>
      <c r="AU106" s="201" t="str">
        <f t="shared" ref="AU106" si="309">IF(CL106&lt;&gt;"",CL106,"")</f>
        <v/>
      </c>
      <c r="AV106" s="202"/>
      <c r="AW106" s="202"/>
      <c r="AX106" s="202"/>
      <c r="AY106" s="205" t="str">
        <f t="shared" ref="AY106" si="310">IF(CS106&lt;&gt;"",CS106,"")</f>
        <v/>
      </c>
      <c r="AZ106" s="205"/>
      <c r="BA106" s="205"/>
      <c r="BB106" s="205"/>
      <c r="BC106" s="205"/>
      <c r="BD106" s="205"/>
      <c r="BE106" s="205" t="str">
        <f t="shared" ref="BE106" si="311">IF(CP106&lt;&gt;"",CP106,"")</f>
        <v/>
      </c>
      <c r="BF106" s="205"/>
      <c r="BG106" s="205"/>
      <c r="BH106" s="205"/>
      <c r="BI106" s="207"/>
      <c r="BO106" s="209">
        <v>3</v>
      </c>
      <c r="BQ106" s="164">
        <f>SUM(MAX(BN$12:BN109),BO106/10)</f>
        <v>2.2999999999999998</v>
      </c>
      <c r="BS106" s="274" t="str">
        <f t="shared" ref="BS106:CE106" si="312">IF(INDEX(BS$18:BS$49,MATCH($BO106,$BO$18:$BO$49,0))="","",INDEX(BS$18:BS$49,MATCH($BO106,$BO$18:$BO$49,0)))</f>
        <v/>
      </c>
      <c r="BT106" s="274" t="str">
        <f t="shared" si="312"/>
        <v/>
      </c>
      <c r="BU106" s="274">
        <f t="shared" si="312"/>
        <v>30</v>
      </c>
      <c r="BV106" s="274" t="str">
        <f>IF(INDEX(BV$18:BV$49,MATCH($BO106,$BO$18:$BO$49,0))="","",INDEX(BV$18:BV$49,MATCH($BO106,$BO$18:$BO$49,0)))</f>
        <v/>
      </c>
      <c r="BW106" s="274" t="str">
        <f>IF(INDEX(BW$18:BW$49,MATCH($BO106,$BO$18:$BO$49,0))="","",INDEX(BW$18:BW$49,MATCH($BO106,$BO$18:$BO$49,0)))</f>
        <v/>
      </c>
      <c r="BX106" s="274">
        <f>IF(INDEX(BX$18:BX$49,MATCH($BO106,$BO$18:$BO$49,0))="","",INDEX(BX$18:BX$49,MATCH($BO106,$BO$18:$BO$49,0)))</f>
        <v>12.147877000000001</v>
      </c>
      <c r="BY106" s="274" t="str">
        <f t="shared" si="312"/>
        <v/>
      </c>
      <c r="BZ106" s="274" t="str">
        <f t="shared" si="312"/>
        <v/>
      </c>
      <c r="CA106" s="274">
        <f t="shared" si="312"/>
        <v>5598.1</v>
      </c>
      <c r="CB106" s="274" t="str">
        <f t="shared" si="312"/>
        <v/>
      </c>
      <c r="CC106" s="274" t="str">
        <f t="shared" si="312"/>
        <v/>
      </c>
      <c r="CD106" s="274">
        <f t="shared" si="312"/>
        <v>1</v>
      </c>
      <c r="CE106" s="274">
        <f t="shared" si="312"/>
        <v>8</v>
      </c>
      <c r="CG106" s="277" t="str">
        <f>IF(AQ106="","",IF(ISERROR(VALUE(AQ106)),"",AQ106))</f>
        <v/>
      </c>
      <c r="CI106" s="165" t="str">
        <f>IF(AND(BS106&lt;&gt;"",$CG106&lt;&gt;""),PRODUCT(BS106,$CG106),"")</f>
        <v/>
      </c>
      <c r="CJ106" s="165" t="str">
        <f>IF(AND(BT106&lt;&gt;"",$CG106&lt;&gt;""),PRODUCT(BT106,$CG106),"")</f>
        <v/>
      </c>
      <c r="CK106" s="165" t="str">
        <f>IF(AND(BU106&lt;&gt;"",$CG106&lt;&gt;""),PRODUCT(BU106,$CG106),"")</f>
        <v/>
      </c>
      <c r="CL106" s="281" t="str">
        <f t="shared" ref="CL106" si="313">IF(SUM(CI106:CK109)=0,"",SUM(CI106:CK109))</f>
        <v/>
      </c>
      <c r="CM106" s="165" t="str">
        <f t="shared" ref="CM106" si="314">IF(AND(BV106&lt;&gt;"",$CG106&lt;&gt;""),PRODUCT(BV106,$CG106),"")</f>
        <v/>
      </c>
      <c r="CN106" s="165" t="str">
        <f t="shared" ref="CN106" si="315">IF(AND(BW106&lt;&gt;"",$CG106&lt;&gt;""),PRODUCT(BW106,$CG106),"")</f>
        <v/>
      </c>
      <c r="CO106" s="165" t="str">
        <f t="shared" ref="CO106" si="316">IF(AND(BX106&lt;&gt;"",$CG106&lt;&gt;""),PRODUCT(BX106,$CG106),"")</f>
        <v/>
      </c>
      <c r="CP106" s="281" t="str">
        <f t="shared" ref="CP106" si="317">IF(SUM(CM106:CO109)=0,"",SUM(CM106:CO109))</f>
        <v/>
      </c>
      <c r="CQ106" s="165" t="str">
        <f t="shared" ref="CQ106" si="318">IF(AND(BY106&lt;&gt;"",$CG106&lt;&gt;""),PRODUCT(BY106,$CG106),"")</f>
        <v/>
      </c>
      <c r="CR106" s="165" t="str">
        <f t="shared" ref="CR106" si="319">IF(AND(BZ106&lt;&gt;"",$CG106&lt;&gt;""),PRODUCT(BZ106,$CG106),"")</f>
        <v/>
      </c>
      <c r="CS106" s="165" t="str">
        <f t="shared" ref="CS106" si="320">IF(AND(CA106&lt;&gt;"",$CG106&lt;&gt;""),PRODUCT(CA106,$CG106),"")</f>
        <v/>
      </c>
      <c r="CT106" s="281" t="str">
        <f t="shared" ref="CT106" si="321">IF(AND(CB106&lt;&gt;"",CQ106&lt;&gt;""),PRODUCT(CB106,CQ106),"")</f>
        <v/>
      </c>
      <c r="CU106" s="281" t="str">
        <f t="shared" ref="CU106" si="322">IF(AND(CC106&lt;&gt;"",CR106&lt;&gt;""),PRODUCT(CC106,CR106),"")</f>
        <v/>
      </c>
      <c r="CV106" s="281" t="str">
        <f t="shared" ref="CV106" si="323">IF(AND(CD106&lt;&gt;"",CS106&lt;&gt;""),PRODUCT(CD106,CS106),"")</f>
        <v/>
      </c>
      <c r="CW106" s="165" t="str">
        <f t="shared" ref="CW106" si="324">IF(AND($CE106&lt;&gt;"",CQ106&lt;&gt;""),PRODUCT($CE106,CQ106),"")</f>
        <v/>
      </c>
      <c r="CX106" s="165" t="str">
        <f t="shared" ref="CX106" si="325">IF(AND($CE106&lt;&gt;"",CR106&lt;&gt;""),PRODUCT($CE106,CR106),"")</f>
        <v/>
      </c>
      <c r="CY106" s="165" t="str">
        <f t="shared" ref="CY106" si="326">IF(AND($CE106&lt;&gt;"",CS106&lt;&gt;""),PRODUCT($CE106,CS106),"")</f>
        <v/>
      </c>
    </row>
    <row r="107" spans="3:103" ht="4.5" customHeight="1" x14ac:dyDescent="0.25">
      <c r="C107" s="152"/>
      <c r="D107" s="152"/>
      <c r="E107" s="152"/>
      <c r="F107" s="152"/>
      <c r="G107" s="152"/>
      <c r="H107" s="152"/>
      <c r="I107" s="152"/>
      <c r="J107" s="152"/>
      <c r="K107" s="157"/>
      <c r="L107" s="213"/>
      <c r="M107" s="214"/>
      <c r="N107" s="214"/>
      <c r="O107" s="214"/>
      <c r="P107" s="214"/>
      <c r="Q107" s="214"/>
      <c r="R107" s="214"/>
      <c r="S107" s="214"/>
      <c r="T107" s="214"/>
      <c r="U107" s="214"/>
      <c r="V107" s="214"/>
      <c r="W107" s="215"/>
      <c r="X107" s="5"/>
      <c r="Y107" s="5"/>
      <c r="Z107" s="222"/>
      <c r="AA107" s="223"/>
      <c r="AB107" s="223"/>
      <c r="AC107" s="223"/>
      <c r="AD107" s="223"/>
      <c r="AE107" s="223"/>
      <c r="AF107" s="223"/>
      <c r="AG107" s="223"/>
      <c r="AH107" s="223"/>
      <c r="AI107" s="223"/>
      <c r="AJ107" s="223"/>
      <c r="AK107" s="223"/>
      <c r="AL107" s="224"/>
      <c r="AM107" s="189"/>
      <c r="AN107" s="190"/>
      <c r="AO107" s="190"/>
      <c r="AP107" s="191"/>
      <c r="AQ107" s="195"/>
      <c r="AR107" s="196"/>
      <c r="AS107" s="196"/>
      <c r="AT107" s="197"/>
      <c r="AU107" s="201"/>
      <c r="AV107" s="202"/>
      <c r="AW107" s="202"/>
      <c r="AX107" s="202"/>
      <c r="AY107" s="205"/>
      <c r="AZ107" s="205"/>
      <c r="BA107" s="205"/>
      <c r="BB107" s="205"/>
      <c r="BC107" s="205"/>
      <c r="BD107" s="205"/>
      <c r="BE107" s="205"/>
      <c r="BF107" s="205"/>
      <c r="BG107" s="205"/>
      <c r="BH107" s="205"/>
      <c r="BI107" s="207"/>
      <c r="BO107" s="209"/>
      <c r="BQ107" s="164"/>
      <c r="BS107" s="275"/>
      <c r="BT107" s="275"/>
      <c r="BU107" s="275"/>
      <c r="BV107" s="275"/>
      <c r="BW107" s="275"/>
      <c r="BX107" s="275"/>
      <c r="BY107" s="275"/>
      <c r="BZ107" s="275"/>
      <c r="CA107" s="275"/>
      <c r="CB107" s="275"/>
      <c r="CC107" s="275"/>
      <c r="CD107" s="275"/>
      <c r="CE107" s="275"/>
      <c r="CG107" s="278"/>
      <c r="CI107" s="166"/>
      <c r="CJ107" s="166"/>
      <c r="CK107" s="166"/>
      <c r="CL107" s="282"/>
      <c r="CM107" s="166"/>
      <c r="CN107" s="166"/>
      <c r="CO107" s="166"/>
      <c r="CP107" s="282"/>
      <c r="CQ107" s="166"/>
      <c r="CR107" s="166"/>
      <c r="CS107" s="166"/>
      <c r="CT107" s="282"/>
      <c r="CU107" s="282"/>
      <c r="CV107" s="282"/>
      <c r="CW107" s="166"/>
      <c r="CX107" s="166"/>
      <c r="CY107" s="166"/>
    </row>
    <row r="108" spans="3:103" ht="9" customHeight="1" x14ac:dyDescent="0.25">
      <c r="C108" s="152"/>
      <c r="D108" s="152"/>
      <c r="E108" s="152"/>
      <c r="F108" s="152"/>
      <c r="G108" s="152"/>
      <c r="H108" s="152"/>
      <c r="I108" s="152"/>
      <c r="J108" s="152"/>
      <c r="K108" s="157"/>
      <c r="L108" s="216"/>
      <c r="M108" s="217"/>
      <c r="N108" s="217"/>
      <c r="O108" s="217"/>
      <c r="P108" s="217"/>
      <c r="Q108" s="217"/>
      <c r="R108" s="217"/>
      <c r="S108" s="217"/>
      <c r="T108" s="217"/>
      <c r="U108" s="217"/>
      <c r="V108" s="217"/>
      <c r="W108" s="218"/>
      <c r="X108" s="5"/>
      <c r="Y108" s="5"/>
      <c r="Z108" s="222"/>
      <c r="AA108" s="223"/>
      <c r="AB108" s="223"/>
      <c r="AC108" s="223"/>
      <c r="AD108" s="223"/>
      <c r="AE108" s="223"/>
      <c r="AF108" s="223"/>
      <c r="AG108" s="223"/>
      <c r="AH108" s="223"/>
      <c r="AI108" s="223"/>
      <c r="AJ108" s="223"/>
      <c r="AK108" s="223"/>
      <c r="AL108" s="224"/>
      <c r="AM108" s="189"/>
      <c r="AN108" s="190"/>
      <c r="AO108" s="190"/>
      <c r="AP108" s="191"/>
      <c r="AQ108" s="195"/>
      <c r="AR108" s="196"/>
      <c r="AS108" s="196"/>
      <c r="AT108" s="197"/>
      <c r="AU108" s="201"/>
      <c r="AV108" s="202"/>
      <c r="AW108" s="202"/>
      <c r="AX108" s="202"/>
      <c r="AY108" s="205"/>
      <c r="AZ108" s="205"/>
      <c r="BA108" s="205"/>
      <c r="BB108" s="205"/>
      <c r="BC108" s="205"/>
      <c r="BD108" s="205"/>
      <c r="BE108" s="205"/>
      <c r="BF108" s="205"/>
      <c r="BG108" s="205"/>
      <c r="BH108" s="205"/>
      <c r="BI108" s="207"/>
      <c r="BO108" s="209"/>
      <c r="BQ108" s="164"/>
      <c r="BS108" s="275"/>
      <c r="BT108" s="275"/>
      <c r="BU108" s="275"/>
      <c r="BV108" s="275"/>
      <c r="BW108" s="275"/>
      <c r="BX108" s="275"/>
      <c r="BY108" s="275"/>
      <c r="BZ108" s="275"/>
      <c r="CA108" s="275"/>
      <c r="CB108" s="275"/>
      <c r="CC108" s="275"/>
      <c r="CD108" s="275"/>
      <c r="CE108" s="275"/>
      <c r="CG108" s="278"/>
      <c r="CI108" s="166"/>
      <c r="CJ108" s="166"/>
      <c r="CK108" s="166"/>
      <c r="CL108" s="282"/>
      <c r="CM108" s="166"/>
      <c r="CN108" s="166"/>
      <c r="CO108" s="166"/>
      <c r="CP108" s="282"/>
      <c r="CQ108" s="166"/>
      <c r="CR108" s="166"/>
      <c r="CS108" s="166"/>
      <c r="CT108" s="282"/>
      <c r="CU108" s="282"/>
      <c r="CV108" s="282"/>
      <c r="CW108" s="166"/>
      <c r="CX108" s="166"/>
      <c r="CY108" s="166"/>
    </row>
    <row r="109" spans="3:103" ht="4.5" customHeight="1" x14ac:dyDescent="0.25">
      <c r="C109" s="6"/>
      <c r="D109" s="6"/>
      <c r="E109" s="6"/>
      <c r="F109" s="6"/>
      <c r="G109" s="6"/>
      <c r="H109" s="6"/>
      <c r="I109" s="6"/>
      <c r="J109" s="6"/>
      <c r="K109" s="6"/>
      <c r="L109" s="5"/>
      <c r="M109" s="5"/>
      <c r="N109" s="5"/>
      <c r="O109" s="5"/>
      <c r="P109" s="5"/>
      <c r="Q109" s="5"/>
      <c r="R109" s="5"/>
      <c r="S109" s="5"/>
      <c r="T109" s="5"/>
      <c r="U109" s="5"/>
      <c r="V109" s="5"/>
      <c r="W109" s="5"/>
      <c r="X109" s="5"/>
      <c r="Y109" s="5"/>
      <c r="Z109" s="222"/>
      <c r="AA109" s="223"/>
      <c r="AB109" s="223"/>
      <c r="AC109" s="223"/>
      <c r="AD109" s="223"/>
      <c r="AE109" s="223"/>
      <c r="AF109" s="223"/>
      <c r="AG109" s="223"/>
      <c r="AH109" s="223"/>
      <c r="AI109" s="223"/>
      <c r="AJ109" s="223"/>
      <c r="AK109" s="223"/>
      <c r="AL109" s="224"/>
      <c r="AM109" s="189"/>
      <c r="AN109" s="190"/>
      <c r="AO109" s="190"/>
      <c r="AP109" s="191"/>
      <c r="AQ109" s="195"/>
      <c r="AR109" s="196"/>
      <c r="AS109" s="196"/>
      <c r="AT109" s="197"/>
      <c r="AU109" s="201"/>
      <c r="AV109" s="202"/>
      <c r="AW109" s="202"/>
      <c r="AX109" s="202"/>
      <c r="AY109" s="205"/>
      <c r="AZ109" s="205"/>
      <c r="BA109" s="205"/>
      <c r="BB109" s="205"/>
      <c r="BC109" s="205"/>
      <c r="BD109" s="205"/>
      <c r="BE109" s="205"/>
      <c r="BF109" s="205"/>
      <c r="BG109" s="205"/>
      <c r="BH109" s="205"/>
      <c r="BI109" s="207"/>
      <c r="BO109" s="209"/>
      <c r="BQ109" s="164"/>
      <c r="BS109" s="276"/>
      <c r="BT109" s="276"/>
      <c r="BU109" s="276"/>
      <c r="BV109" s="276"/>
      <c r="BW109" s="276"/>
      <c r="BX109" s="276"/>
      <c r="BY109" s="276"/>
      <c r="BZ109" s="276"/>
      <c r="CA109" s="276"/>
      <c r="CB109" s="276"/>
      <c r="CC109" s="276"/>
      <c r="CD109" s="276"/>
      <c r="CE109" s="276"/>
      <c r="CG109" s="279"/>
      <c r="CI109" s="167"/>
      <c r="CJ109" s="167"/>
      <c r="CK109" s="167"/>
      <c r="CL109" s="283"/>
      <c r="CM109" s="167"/>
      <c r="CN109" s="167"/>
      <c r="CO109" s="167"/>
      <c r="CP109" s="283"/>
      <c r="CQ109" s="167"/>
      <c r="CR109" s="167"/>
      <c r="CS109" s="167"/>
      <c r="CT109" s="283"/>
      <c r="CU109" s="283"/>
      <c r="CV109" s="283"/>
      <c r="CW109" s="167"/>
      <c r="CX109" s="167"/>
      <c r="CY109" s="167"/>
    </row>
    <row r="110" spans="3:103" ht="9" customHeight="1" x14ac:dyDescent="0.25">
      <c r="C110" s="152" t="s">
        <v>4</v>
      </c>
      <c r="D110" s="152"/>
      <c r="E110" s="152"/>
      <c r="F110" s="152"/>
      <c r="G110" s="152"/>
      <c r="H110" s="152"/>
      <c r="I110" s="152"/>
      <c r="J110" s="152"/>
      <c r="K110" s="157"/>
      <c r="L110" s="210"/>
      <c r="M110" s="211"/>
      <c r="N110" s="211"/>
      <c r="O110" s="211"/>
      <c r="P110" s="211"/>
      <c r="Q110" s="211"/>
      <c r="R110" s="211"/>
      <c r="S110" s="211"/>
      <c r="T110" s="211"/>
      <c r="U110" s="211"/>
      <c r="V110" s="211"/>
      <c r="W110" s="212"/>
      <c r="X110" s="5"/>
      <c r="Y110" s="5"/>
      <c r="Z110" s="183" t="s">
        <v>27</v>
      </c>
      <c r="AA110" s="223"/>
      <c r="AB110" s="223"/>
      <c r="AC110" s="223"/>
      <c r="AD110" s="223"/>
      <c r="AE110" s="223"/>
      <c r="AF110" s="223"/>
      <c r="AG110" s="223"/>
      <c r="AH110" s="223"/>
      <c r="AI110" s="223"/>
      <c r="AJ110" s="223"/>
      <c r="AK110" s="223"/>
      <c r="AL110" s="224"/>
      <c r="AM110" s="189">
        <f t="shared" ref="AM110" si="327">IF(SUM(BS110:BU113)=0,"",SUM(BS110:BU113))</f>
        <v>45</v>
      </c>
      <c r="AN110" s="190"/>
      <c r="AO110" s="190"/>
      <c r="AP110" s="191"/>
      <c r="AQ110" s="195"/>
      <c r="AR110" s="196"/>
      <c r="AS110" s="196"/>
      <c r="AT110" s="197"/>
      <c r="AU110" s="201" t="str">
        <f t="shared" ref="AU110" si="328">IF(CL110&lt;&gt;"",CL110,"")</f>
        <v/>
      </c>
      <c r="AV110" s="202"/>
      <c r="AW110" s="202"/>
      <c r="AX110" s="202"/>
      <c r="AY110" s="205" t="str">
        <f t="shared" ref="AY110" si="329">IF(CS110&lt;&gt;"",CS110,"")</f>
        <v/>
      </c>
      <c r="AZ110" s="205"/>
      <c r="BA110" s="205"/>
      <c r="BB110" s="205"/>
      <c r="BC110" s="205"/>
      <c r="BD110" s="205"/>
      <c r="BE110" s="205" t="str">
        <f t="shared" ref="BE110" si="330">IF(CP110&lt;&gt;"",CP110,"")</f>
        <v/>
      </c>
      <c r="BF110" s="205"/>
      <c r="BG110" s="205"/>
      <c r="BH110" s="205"/>
      <c r="BI110" s="207"/>
      <c r="BO110" s="209">
        <v>4</v>
      </c>
      <c r="BQ110" s="164">
        <f>SUM(MAX(BN$12:BN113),BO110/10)</f>
        <v>2.4</v>
      </c>
      <c r="BS110" s="274" t="str">
        <f t="shared" ref="BS110:CE110" si="331">IF(INDEX(BS$18:BS$49,MATCH($BO110,$BO$18:$BO$49,0))="","",INDEX(BS$18:BS$49,MATCH($BO110,$BO$18:$BO$49,0)))</f>
        <v/>
      </c>
      <c r="BT110" s="274" t="str">
        <f t="shared" si="331"/>
        <v/>
      </c>
      <c r="BU110" s="274">
        <f t="shared" si="331"/>
        <v>45</v>
      </c>
      <c r="BV110" s="274" t="str">
        <f>IF(INDEX(BV$18:BV$49,MATCH($BO110,$BO$18:$BO$49,0))="","",INDEX(BV$18:BV$49,MATCH($BO110,$BO$18:$BO$49,0)))</f>
        <v/>
      </c>
      <c r="BW110" s="274" t="str">
        <f>IF(INDEX(BW$18:BW$49,MATCH($BO110,$BO$18:$BO$49,0))="","",INDEX(BW$18:BW$49,MATCH($BO110,$BO$18:$BO$49,0)))</f>
        <v/>
      </c>
      <c r="BX110" s="274">
        <f>IF(INDEX(BX$18:BX$49,MATCH($BO110,$BO$18:$BO$49,0))="","",INDEX(BX$18:BX$49,MATCH($BO110,$BO$18:$BO$49,0)))</f>
        <v>36.443630999999996</v>
      </c>
      <c r="BY110" s="274" t="str">
        <f t="shared" si="331"/>
        <v/>
      </c>
      <c r="BZ110" s="274" t="str">
        <f t="shared" si="331"/>
        <v/>
      </c>
      <c r="CA110" s="274">
        <f t="shared" si="331"/>
        <v>16794.3</v>
      </c>
      <c r="CB110" s="274" t="str">
        <f t="shared" si="331"/>
        <v/>
      </c>
      <c r="CC110" s="274" t="str">
        <f t="shared" si="331"/>
        <v/>
      </c>
      <c r="CD110" s="274">
        <f t="shared" si="331"/>
        <v>1</v>
      </c>
      <c r="CE110" s="274">
        <f t="shared" si="331"/>
        <v>8</v>
      </c>
      <c r="CG110" s="277" t="str">
        <f>IF(AQ110="","",IF(ISERROR(VALUE(AQ110)),"",AQ110))</f>
        <v/>
      </c>
      <c r="CI110" s="165" t="str">
        <f>IF(AND(BS110&lt;&gt;"",$CG110&lt;&gt;""),PRODUCT(BS110,$CG110),"")</f>
        <v/>
      </c>
      <c r="CJ110" s="165" t="str">
        <f>IF(AND(BT110&lt;&gt;"",$CG110&lt;&gt;""),PRODUCT(BT110,$CG110),"")</f>
        <v/>
      </c>
      <c r="CK110" s="165" t="str">
        <f>IF(AND(BU110&lt;&gt;"",$CG110&lt;&gt;""),PRODUCT(BU110,$CG110),"")</f>
        <v/>
      </c>
      <c r="CL110" s="281" t="str">
        <f t="shared" ref="CL110" si="332">IF(SUM(CI110:CK113)=0,"",SUM(CI110:CK113))</f>
        <v/>
      </c>
      <c r="CM110" s="165" t="str">
        <f t="shared" ref="CM110" si="333">IF(AND(BV110&lt;&gt;"",$CG110&lt;&gt;""),PRODUCT(BV110,$CG110),"")</f>
        <v/>
      </c>
      <c r="CN110" s="165" t="str">
        <f t="shared" ref="CN110" si="334">IF(AND(BW110&lt;&gt;"",$CG110&lt;&gt;""),PRODUCT(BW110,$CG110),"")</f>
        <v/>
      </c>
      <c r="CO110" s="165" t="str">
        <f t="shared" ref="CO110" si="335">IF(AND(BX110&lt;&gt;"",$CG110&lt;&gt;""),PRODUCT(BX110,$CG110),"")</f>
        <v/>
      </c>
      <c r="CP110" s="281" t="str">
        <f t="shared" ref="CP110" si="336">IF(SUM(CM110:CO113)=0,"",SUM(CM110:CO113))</f>
        <v/>
      </c>
      <c r="CQ110" s="165" t="str">
        <f t="shared" ref="CQ110" si="337">IF(AND(BY110&lt;&gt;"",$CG110&lt;&gt;""),PRODUCT(BY110,$CG110),"")</f>
        <v/>
      </c>
      <c r="CR110" s="165" t="str">
        <f t="shared" ref="CR110" si="338">IF(AND(BZ110&lt;&gt;"",$CG110&lt;&gt;""),PRODUCT(BZ110,$CG110),"")</f>
        <v/>
      </c>
      <c r="CS110" s="165" t="str">
        <f t="shared" ref="CS110" si="339">IF(AND(CA110&lt;&gt;"",$CG110&lt;&gt;""),PRODUCT(CA110,$CG110),"")</f>
        <v/>
      </c>
      <c r="CT110" s="281" t="str">
        <f t="shared" ref="CT110" si="340">IF(AND(CB110&lt;&gt;"",CQ110&lt;&gt;""),PRODUCT(CB110,CQ110),"")</f>
        <v/>
      </c>
      <c r="CU110" s="281" t="str">
        <f t="shared" ref="CU110" si="341">IF(AND(CC110&lt;&gt;"",CR110&lt;&gt;""),PRODUCT(CC110,CR110),"")</f>
        <v/>
      </c>
      <c r="CV110" s="281" t="str">
        <f t="shared" ref="CV110" si="342">IF(AND(CD110&lt;&gt;"",CS110&lt;&gt;""),PRODUCT(CD110,CS110),"")</f>
        <v/>
      </c>
      <c r="CW110" s="165" t="str">
        <f t="shared" ref="CW110" si="343">IF(AND($CE110&lt;&gt;"",CQ110&lt;&gt;""),PRODUCT($CE110,CQ110),"")</f>
        <v/>
      </c>
      <c r="CX110" s="165" t="str">
        <f t="shared" ref="CX110" si="344">IF(AND($CE110&lt;&gt;"",CR110&lt;&gt;""),PRODUCT($CE110,CR110),"")</f>
        <v/>
      </c>
      <c r="CY110" s="165" t="str">
        <f t="shared" ref="CY110" si="345">IF(AND($CE110&lt;&gt;"",CS110&lt;&gt;""),PRODUCT($CE110,CS110),"")</f>
        <v/>
      </c>
    </row>
    <row r="111" spans="3:103" ht="4.5" customHeight="1" x14ac:dyDescent="0.25">
      <c r="C111" s="152"/>
      <c r="D111" s="152"/>
      <c r="E111" s="152"/>
      <c r="F111" s="152"/>
      <c r="G111" s="152"/>
      <c r="H111" s="152"/>
      <c r="I111" s="152"/>
      <c r="J111" s="152"/>
      <c r="K111" s="157"/>
      <c r="L111" s="213"/>
      <c r="M111" s="214"/>
      <c r="N111" s="214"/>
      <c r="O111" s="214"/>
      <c r="P111" s="214"/>
      <c r="Q111" s="214"/>
      <c r="R111" s="214"/>
      <c r="S111" s="214"/>
      <c r="T111" s="214"/>
      <c r="U111" s="214"/>
      <c r="V111" s="214"/>
      <c r="W111" s="215"/>
      <c r="X111" s="5"/>
      <c r="Y111" s="5"/>
      <c r="Z111" s="222"/>
      <c r="AA111" s="223"/>
      <c r="AB111" s="223"/>
      <c r="AC111" s="223"/>
      <c r="AD111" s="223"/>
      <c r="AE111" s="223"/>
      <c r="AF111" s="223"/>
      <c r="AG111" s="223"/>
      <c r="AH111" s="223"/>
      <c r="AI111" s="223"/>
      <c r="AJ111" s="223"/>
      <c r="AK111" s="223"/>
      <c r="AL111" s="224"/>
      <c r="AM111" s="189"/>
      <c r="AN111" s="190"/>
      <c r="AO111" s="190"/>
      <c r="AP111" s="191"/>
      <c r="AQ111" s="195"/>
      <c r="AR111" s="196"/>
      <c r="AS111" s="196"/>
      <c r="AT111" s="197"/>
      <c r="AU111" s="201"/>
      <c r="AV111" s="202"/>
      <c r="AW111" s="202"/>
      <c r="AX111" s="202"/>
      <c r="AY111" s="205"/>
      <c r="AZ111" s="205"/>
      <c r="BA111" s="205"/>
      <c r="BB111" s="205"/>
      <c r="BC111" s="205"/>
      <c r="BD111" s="205"/>
      <c r="BE111" s="205"/>
      <c r="BF111" s="205"/>
      <c r="BG111" s="205"/>
      <c r="BH111" s="205"/>
      <c r="BI111" s="207"/>
      <c r="BO111" s="209"/>
      <c r="BQ111" s="164"/>
      <c r="BS111" s="275"/>
      <c r="BT111" s="275"/>
      <c r="BU111" s="275"/>
      <c r="BV111" s="275"/>
      <c r="BW111" s="275"/>
      <c r="BX111" s="275"/>
      <c r="BY111" s="275"/>
      <c r="BZ111" s="275"/>
      <c r="CA111" s="275"/>
      <c r="CB111" s="275"/>
      <c r="CC111" s="275"/>
      <c r="CD111" s="275"/>
      <c r="CE111" s="275"/>
      <c r="CG111" s="278"/>
      <c r="CI111" s="166"/>
      <c r="CJ111" s="166"/>
      <c r="CK111" s="166"/>
      <c r="CL111" s="282"/>
      <c r="CM111" s="166"/>
      <c r="CN111" s="166"/>
      <c r="CO111" s="166"/>
      <c r="CP111" s="282"/>
      <c r="CQ111" s="166"/>
      <c r="CR111" s="166"/>
      <c r="CS111" s="166"/>
      <c r="CT111" s="282"/>
      <c r="CU111" s="282"/>
      <c r="CV111" s="282"/>
      <c r="CW111" s="166"/>
      <c r="CX111" s="166"/>
      <c r="CY111" s="166"/>
    </row>
    <row r="112" spans="3:103" ht="9" customHeight="1" x14ac:dyDescent="0.25">
      <c r="C112" s="152"/>
      <c r="D112" s="152"/>
      <c r="E112" s="152"/>
      <c r="F112" s="152"/>
      <c r="G112" s="152"/>
      <c r="H112" s="152"/>
      <c r="I112" s="152"/>
      <c r="J112" s="152"/>
      <c r="K112" s="157"/>
      <c r="L112" s="216"/>
      <c r="M112" s="217"/>
      <c r="N112" s="217"/>
      <c r="O112" s="217"/>
      <c r="P112" s="217"/>
      <c r="Q112" s="217"/>
      <c r="R112" s="217"/>
      <c r="S112" s="217"/>
      <c r="T112" s="217"/>
      <c r="U112" s="217"/>
      <c r="V112" s="217"/>
      <c r="W112" s="218"/>
      <c r="X112" s="5"/>
      <c r="Y112" s="5"/>
      <c r="Z112" s="222"/>
      <c r="AA112" s="223"/>
      <c r="AB112" s="223"/>
      <c r="AC112" s="223"/>
      <c r="AD112" s="223"/>
      <c r="AE112" s="223"/>
      <c r="AF112" s="223"/>
      <c r="AG112" s="223"/>
      <c r="AH112" s="223"/>
      <c r="AI112" s="223"/>
      <c r="AJ112" s="223"/>
      <c r="AK112" s="223"/>
      <c r="AL112" s="224"/>
      <c r="AM112" s="189"/>
      <c r="AN112" s="190"/>
      <c r="AO112" s="190"/>
      <c r="AP112" s="191"/>
      <c r="AQ112" s="195"/>
      <c r="AR112" s="196"/>
      <c r="AS112" s="196"/>
      <c r="AT112" s="197"/>
      <c r="AU112" s="201"/>
      <c r="AV112" s="202"/>
      <c r="AW112" s="202"/>
      <c r="AX112" s="202"/>
      <c r="AY112" s="205"/>
      <c r="AZ112" s="205"/>
      <c r="BA112" s="205"/>
      <c r="BB112" s="205"/>
      <c r="BC112" s="205"/>
      <c r="BD112" s="205"/>
      <c r="BE112" s="205"/>
      <c r="BF112" s="205"/>
      <c r="BG112" s="205"/>
      <c r="BH112" s="205"/>
      <c r="BI112" s="207"/>
      <c r="BO112" s="209"/>
      <c r="BQ112" s="164"/>
      <c r="BS112" s="275"/>
      <c r="BT112" s="275"/>
      <c r="BU112" s="275"/>
      <c r="BV112" s="275"/>
      <c r="BW112" s="275"/>
      <c r="BX112" s="275"/>
      <c r="BY112" s="275"/>
      <c r="BZ112" s="275"/>
      <c r="CA112" s="275"/>
      <c r="CB112" s="275"/>
      <c r="CC112" s="275"/>
      <c r="CD112" s="275"/>
      <c r="CE112" s="275"/>
      <c r="CG112" s="278"/>
      <c r="CI112" s="166"/>
      <c r="CJ112" s="166"/>
      <c r="CK112" s="166"/>
      <c r="CL112" s="282"/>
      <c r="CM112" s="166"/>
      <c r="CN112" s="166"/>
      <c r="CO112" s="166"/>
      <c r="CP112" s="282"/>
      <c r="CQ112" s="166"/>
      <c r="CR112" s="166"/>
      <c r="CS112" s="166"/>
      <c r="CT112" s="282"/>
      <c r="CU112" s="282"/>
      <c r="CV112" s="282"/>
      <c r="CW112" s="166"/>
      <c r="CX112" s="166"/>
      <c r="CY112" s="166"/>
    </row>
    <row r="113" spans="3:103" ht="4.5" customHeight="1" x14ac:dyDescent="0.25">
      <c r="C113" s="5"/>
      <c r="D113" s="5"/>
      <c r="E113" s="5"/>
      <c r="F113" s="5"/>
      <c r="G113" s="5"/>
      <c r="H113" s="5"/>
      <c r="I113" s="5"/>
      <c r="J113" s="5"/>
      <c r="K113" s="5"/>
      <c r="L113" s="5"/>
      <c r="M113" s="5"/>
      <c r="N113" s="5"/>
      <c r="O113" s="5"/>
      <c r="P113" s="5"/>
      <c r="Q113" s="5"/>
      <c r="R113" s="5"/>
      <c r="S113" s="5"/>
      <c r="T113" s="5"/>
      <c r="U113" s="5"/>
      <c r="V113" s="5"/>
      <c r="W113" s="5"/>
      <c r="X113" s="5"/>
      <c r="Y113" s="5"/>
      <c r="Z113" s="222"/>
      <c r="AA113" s="223"/>
      <c r="AB113" s="223"/>
      <c r="AC113" s="223"/>
      <c r="AD113" s="223"/>
      <c r="AE113" s="223"/>
      <c r="AF113" s="223"/>
      <c r="AG113" s="223"/>
      <c r="AH113" s="223"/>
      <c r="AI113" s="223"/>
      <c r="AJ113" s="223"/>
      <c r="AK113" s="223"/>
      <c r="AL113" s="224"/>
      <c r="AM113" s="189"/>
      <c r="AN113" s="190"/>
      <c r="AO113" s="190"/>
      <c r="AP113" s="191"/>
      <c r="AQ113" s="195"/>
      <c r="AR113" s="196"/>
      <c r="AS113" s="196"/>
      <c r="AT113" s="197"/>
      <c r="AU113" s="201"/>
      <c r="AV113" s="202"/>
      <c r="AW113" s="202"/>
      <c r="AX113" s="202"/>
      <c r="AY113" s="205"/>
      <c r="AZ113" s="205"/>
      <c r="BA113" s="205"/>
      <c r="BB113" s="205"/>
      <c r="BC113" s="205"/>
      <c r="BD113" s="205"/>
      <c r="BE113" s="205"/>
      <c r="BF113" s="205"/>
      <c r="BG113" s="205"/>
      <c r="BH113" s="205"/>
      <c r="BI113" s="207"/>
      <c r="BO113" s="209"/>
      <c r="BQ113" s="164"/>
      <c r="BS113" s="276"/>
      <c r="BT113" s="276"/>
      <c r="BU113" s="276"/>
      <c r="BV113" s="276"/>
      <c r="BW113" s="276"/>
      <c r="BX113" s="276"/>
      <c r="BY113" s="276"/>
      <c r="BZ113" s="276"/>
      <c r="CA113" s="276"/>
      <c r="CB113" s="276"/>
      <c r="CC113" s="276"/>
      <c r="CD113" s="276"/>
      <c r="CE113" s="276"/>
      <c r="CG113" s="279"/>
      <c r="CI113" s="167"/>
      <c r="CJ113" s="167"/>
      <c r="CK113" s="167"/>
      <c r="CL113" s="283"/>
      <c r="CM113" s="167"/>
      <c r="CN113" s="167"/>
      <c r="CO113" s="167"/>
      <c r="CP113" s="283"/>
      <c r="CQ113" s="167"/>
      <c r="CR113" s="167"/>
      <c r="CS113" s="167"/>
      <c r="CT113" s="283"/>
      <c r="CU113" s="283"/>
      <c r="CV113" s="283"/>
      <c r="CW113" s="167"/>
      <c r="CX113" s="167"/>
      <c r="CY113" s="167"/>
    </row>
    <row r="114" spans="3:103" ht="9" customHeight="1" x14ac:dyDescent="0.25">
      <c r="C114" s="151" t="s">
        <v>8</v>
      </c>
      <c r="D114" s="151"/>
      <c r="E114" s="151"/>
      <c r="F114" s="151"/>
      <c r="G114" s="151"/>
      <c r="H114" s="151"/>
      <c r="I114" s="151"/>
      <c r="J114" s="151"/>
      <c r="K114" s="151"/>
      <c r="L114" s="151"/>
      <c r="M114" s="151"/>
      <c r="N114" s="151"/>
      <c r="O114" s="151"/>
      <c r="P114" s="151"/>
      <c r="Q114" s="151"/>
      <c r="R114" s="151"/>
      <c r="S114" s="151"/>
      <c r="T114" s="151"/>
      <c r="U114" s="151"/>
      <c r="V114" s="151"/>
      <c r="W114" s="151"/>
      <c r="X114" s="5"/>
      <c r="Y114" s="5"/>
      <c r="Z114" s="228" t="s">
        <v>28</v>
      </c>
      <c r="AA114" s="229"/>
      <c r="AB114" s="229"/>
      <c r="AC114" s="229"/>
      <c r="AD114" s="229"/>
      <c r="AE114" s="229"/>
      <c r="AF114" s="229"/>
      <c r="AG114" s="229"/>
      <c r="AH114" s="229"/>
      <c r="AI114" s="229"/>
      <c r="AJ114" s="229"/>
      <c r="AK114" s="229"/>
      <c r="AL114" s="230"/>
      <c r="AM114" s="189">
        <f t="shared" ref="AM114" si="346">IF(SUM(BS114:BU117)=0,"",SUM(BS114:BU117))</f>
        <v>3</v>
      </c>
      <c r="AN114" s="190"/>
      <c r="AO114" s="190"/>
      <c r="AP114" s="191"/>
      <c r="AQ114" s="195"/>
      <c r="AR114" s="196"/>
      <c r="AS114" s="196"/>
      <c r="AT114" s="197"/>
      <c r="AU114" s="201" t="str">
        <f t="shared" ref="AU114" si="347">IF(CL114&lt;&gt;"",CL114,"")</f>
        <v/>
      </c>
      <c r="AV114" s="202"/>
      <c r="AW114" s="202"/>
      <c r="AX114" s="202"/>
      <c r="AY114" s="205" t="str">
        <f t="shared" ref="AY114" si="348">IF(CS114&lt;&gt;"",CS114,"")</f>
        <v/>
      </c>
      <c r="AZ114" s="205"/>
      <c r="BA114" s="205"/>
      <c r="BB114" s="205"/>
      <c r="BC114" s="205"/>
      <c r="BD114" s="205"/>
      <c r="BE114" s="205" t="str">
        <f t="shared" ref="BE114" si="349">IF(CP114&lt;&gt;"",CP114,"")</f>
        <v/>
      </c>
      <c r="BF114" s="205"/>
      <c r="BG114" s="205"/>
      <c r="BH114" s="205"/>
      <c r="BI114" s="207"/>
      <c r="BO114" s="209">
        <v>5</v>
      </c>
      <c r="BQ114" s="164">
        <f>SUM(MAX(BN$12:BN117),BO114/10)</f>
        <v>2.5</v>
      </c>
      <c r="BS114" s="274" t="str">
        <f t="shared" ref="BS114:CE114" si="350">IF(INDEX(BS$18:BS$49,MATCH($BO114,$BO$18:$BO$49,0))="","",INDEX(BS$18:BS$49,MATCH($BO114,$BO$18:$BO$49,0)))</f>
        <v/>
      </c>
      <c r="BT114" s="274" t="str">
        <f t="shared" si="350"/>
        <v/>
      </c>
      <c r="BU114" s="274">
        <f t="shared" si="350"/>
        <v>3</v>
      </c>
      <c r="BV114" s="274" t="str">
        <f>IF(INDEX(BV$18:BV$49,MATCH($BO114,$BO$18:$BO$49,0))="","",INDEX(BV$18:BV$49,MATCH($BO114,$BO$18:$BO$49,0)))</f>
        <v/>
      </c>
      <c r="BW114" s="274" t="str">
        <f>IF(INDEX(BW$18:BW$49,MATCH($BO114,$BO$18:$BO$49,0))="","",INDEX(BW$18:BW$49,MATCH($BO114,$BO$18:$BO$49,0)))</f>
        <v/>
      </c>
      <c r="BX114" s="274">
        <f>IF(INDEX(BX$18:BX$49,MATCH($BO114,$BO$18:$BO$49,0))="","",INDEX(BX$18:BX$49,MATCH($BO114,$BO$18:$BO$49,0)))</f>
        <v>12.147877000000001</v>
      </c>
      <c r="BY114" s="274" t="str">
        <f t="shared" si="350"/>
        <v/>
      </c>
      <c r="BZ114" s="274" t="str">
        <f t="shared" si="350"/>
        <v/>
      </c>
      <c r="CA114" s="274">
        <f t="shared" si="350"/>
        <v>5598.1</v>
      </c>
      <c r="CB114" s="274" t="str">
        <f t="shared" si="350"/>
        <v/>
      </c>
      <c r="CC114" s="274" t="str">
        <f t="shared" si="350"/>
        <v/>
      </c>
      <c r="CD114" s="274">
        <f t="shared" si="350"/>
        <v>1</v>
      </c>
      <c r="CE114" s="274">
        <f t="shared" si="350"/>
        <v>8</v>
      </c>
      <c r="CG114" s="277" t="str">
        <f>IF(AQ114="","",IF(ISERROR(VALUE(AQ114)),"",AQ114))</f>
        <v/>
      </c>
      <c r="CI114" s="165" t="str">
        <f>IF(AND(BS114&lt;&gt;"",$CG114&lt;&gt;""),PRODUCT(BS114,$CG114),"")</f>
        <v/>
      </c>
      <c r="CJ114" s="165" t="str">
        <f>IF(AND(BT114&lt;&gt;"",$CG114&lt;&gt;""),PRODUCT(BT114,$CG114),"")</f>
        <v/>
      </c>
      <c r="CK114" s="165" t="str">
        <f>IF(AND(BU114&lt;&gt;"",$CG114&lt;&gt;""),PRODUCT(BU114,$CG114),"")</f>
        <v/>
      </c>
      <c r="CL114" s="281" t="str">
        <f t="shared" ref="CL114" si="351">IF(SUM(CI114:CK117)=0,"",SUM(CI114:CK117))</f>
        <v/>
      </c>
      <c r="CM114" s="165" t="str">
        <f t="shared" ref="CM114" si="352">IF(AND(BV114&lt;&gt;"",$CG114&lt;&gt;""),PRODUCT(BV114,$CG114),"")</f>
        <v/>
      </c>
      <c r="CN114" s="165" t="str">
        <f t="shared" ref="CN114" si="353">IF(AND(BW114&lt;&gt;"",$CG114&lt;&gt;""),PRODUCT(BW114,$CG114),"")</f>
        <v/>
      </c>
      <c r="CO114" s="165" t="str">
        <f t="shared" ref="CO114" si="354">IF(AND(BX114&lt;&gt;"",$CG114&lt;&gt;""),PRODUCT(BX114,$CG114),"")</f>
        <v/>
      </c>
      <c r="CP114" s="281" t="str">
        <f t="shared" ref="CP114" si="355">IF(SUM(CM114:CO117)=0,"",SUM(CM114:CO117))</f>
        <v/>
      </c>
      <c r="CQ114" s="165" t="str">
        <f t="shared" ref="CQ114" si="356">IF(AND(BY114&lt;&gt;"",$CG114&lt;&gt;""),PRODUCT(BY114,$CG114),"")</f>
        <v/>
      </c>
      <c r="CR114" s="165" t="str">
        <f t="shared" ref="CR114" si="357">IF(AND(BZ114&lt;&gt;"",$CG114&lt;&gt;""),PRODUCT(BZ114,$CG114),"")</f>
        <v/>
      </c>
      <c r="CS114" s="165" t="str">
        <f t="shared" ref="CS114" si="358">IF(AND(CA114&lt;&gt;"",$CG114&lt;&gt;""),PRODUCT(CA114,$CG114),"")</f>
        <v/>
      </c>
      <c r="CT114" s="281" t="str">
        <f t="shared" ref="CT114" si="359">IF(AND(CB114&lt;&gt;"",CQ114&lt;&gt;""),PRODUCT(CB114,CQ114),"")</f>
        <v/>
      </c>
      <c r="CU114" s="281" t="str">
        <f t="shared" ref="CU114" si="360">IF(AND(CC114&lt;&gt;"",CR114&lt;&gt;""),PRODUCT(CC114,CR114),"")</f>
        <v/>
      </c>
      <c r="CV114" s="281" t="str">
        <f t="shared" ref="CV114" si="361">IF(AND(CD114&lt;&gt;"",CS114&lt;&gt;""),PRODUCT(CD114,CS114),"")</f>
        <v/>
      </c>
      <c r="CW114" s="165" t="str">
        <f t="shared" ref="CW114" si="362">IF(AND($CE114&lt;&gt;"",CQ114&lt;&gt;""),PRODUCT($CE114,CQ114),"")</f>
        <v/>
      </c>
      <c r="CX114" s="165" t="str">
        <f t="shared" ref="CX114" si="363">IF(AND($CE114&lt;&gt;"",CR114&lt;&gt;""),PRODUCT($CE114,CR114),"")</f>
        <v/>
      </c>
      <c r="CY114" s="165" t="str">
        <f t="shared" ref="CY114" si="364">IF(AND($CE114&lt;&gt;"",CS114&lt;&gt;""),PRODUCT($CE114,CS114),"")</f>
        <v/>
      </c>
    </row>
    <row r="115" spans="3:103" ht="4.5" customHeight="1" x14ac:dyDescent="0.25">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5"/>
      <c r="Y115" s="5"/>
      <c r="Z115" s="231"/>
      <c r="AA115" s="232"/>
      <c r="AB115" s="232"/>
      <c r="AC115" s="232"/>
      <c r="AD115" s="232"/>
      <c r="AE115" s="232"/>
      <c r="AF115" s="232"/>
      <c r="AG115" s="232"/>
      <c r="AH115" s="232"/>
      <c r="AI115" s="232"/>
      <c r="AJ115" s="232"/>
      <c r="AK115" s="232"/>
      <c r="AL115" s="233"/>
      <c r="AM115" s="189"/>
      <c r="AN115" s="190"/>
      <c r="AO115" s="190"/>
      <c r="AP115" s="191"/>
      <c r="AQ115" s="195"/>
      <c r="AR115" s="196"/>
      <c r="AS115" s="196"/>
      <c r="AT115" s="197"/>
      <c r="AU115" s="201"/>
      <c r="AV115" s="202"/>
      <c r="AW115" s="202"/>
      <c r="AX115" s="202"/>
      <c r="AY115" s="205"/>
      <c r="AZ115" s="205"/>
      <c r="BA115" s="205"/>
      <c r="BB115" s="205"/>
      <c r="BC115" s="205"/>
      <c r="BD115" s="205"/>
      <c r="BE115" s="205"/>
      <c r="BF115" s="205"/>
      <c r="BG115" s="205"/>
      <c r="BH115" s="205"/>
      <c r="BI115" s="207"/>
      <c r="BO115" s="209"/>
      <c r="BQ115" s="164"/>
      <c r="BS115" s="275"/>
      <c r="BT115" s="275"/>
      <c r="BU115" s="275"/>
      <c r="BV115" s="275"/>
      <c r="BW115" s="275"/>
      <c r="BX115" s="275"/>
      <c r="BY115" s="275"/>
      <c r="BZ115" s="275"/>
      <c r="CA115" s="275"/>
      <c r="CB115" s="275"/>
      <c r="CC115" s="275"/>
      <c r="CD115" s="275"/>
      <c r="CE115" s="275"/>
      <c r="CG115" s="278"/>
      <c r="CI115" s="166"/>
      <c r="CJ115" s="166"/>
      <c r="CK115" s="166"/>
      <c r="CL115" s="282"/>
      <c r="CM115" s="166"/>
      <c r="CN115" s="166"/>
      <c r="CO115" s="166"/>
      <c r="CP115" s="282"/>
      <c r="CQ115" s="166"/>
      <c r="CR115" s="166"/>
      <c r="CS115" s="166"/>
      <c r="CT115" s="282"/>
      <c r="CU115" s="282"/>
      <c r="CV115" s="282"/>
      <c r="CW115" s="166"/>
      <c r="CX115" s="166"/>
      <c r="CY115" s="166"/>
    </row>
    <row r="116" spans="3:103" ht="9" customHeight="1" x14ac:dyDescent="0.25">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5"/>
      <c r="Y116" s="5"/>
      <c r="Z116" s="231"/>
      <c r="AA116" s="232"/>
      <c r="AB116" s="232"/>
      <c r="AC116" s="232"/>
      <c r="AD116" s="232"/>
      <c r="AE116" s="232"/>
      <c r="AF116" s="232"/>
      <c r="AG116" s="232"/>
      <c r="AH116" s="232"/>
      <c r="AI116" s="232"/>
      <c r="AJ116" s="232"/>
      <c r="AK116" s="232"/>
      <c r="AL116" s="233"/>
      <c r="AM116" s="189"/>
      <c r="AN116" s="190"/>
      <c r="AO116" s="190"/>
      <c r="AP116" s="191"/>
      <c r="AQ116" s="195"/>
      <c r="AR116" s="196"/>
      <c r="AS116" s="196"/>
      <c r="AT116" s="197"/>
      <c r="AU116" s="201"/>
      <c r="AV116" s="202"/>
      <c r="AW116" s="202"/>
      <c r="AX116" s="202"/>
      <c r="AY116" s="205"/>
      <c r="AZ116" s="205"/>
      <c r="BA116" s="205"/>
      <c r="BB116" s="205"/>
      <c r="BC116" s="205"/>
      <c r="BD116" s="205"/>
      <c r="BE116" s="205"/>
      <c r="BF116" s="205"/>
      <c r="BG116" s="205"/>
      <c r="BH116" s="205"/>
      <c r="BI116" s="207"/>
      <c r="BO116" s="209"/>
      <c r="BQ116" s="164"/>
      <c r="BS116" s="275"/>
      <c r="BT116" s="275"/>
      <c r="BU116" s="275"/>
      <c r="BV116" s="275"/>
      <c r="BW116" s="275"/>
      <c r="BX116" s="275"/>
      <c r="BY116" s="275"/>
      <c r="BZ116" s="275"/>
      <c r="CA116" s="275"/>
      <c r="CB116" s="275"/>
      <c r="CC116" s="275"/>
      <c r="CD116" s="275"/>
      <c r="CE116" s="275"/>
      <c r="CG116" s="278"/>
      <c r="CI116" s="166"/>
      <c r="CJ116" s="166"/>
      <c r="CK116" s="166"/>
      <c r="CL116" s="282"/>
      <c r="CM116" s="166"/>
      <c r="CN116" s="166"/>
      <c r="CO116" s="166"/>
      <c r="CP116" s="282"/>
      <c r="CQ116" s="166"/>
      <c r="CR116" s="166"/>
      <c r="CS116" s="166"/>
      <c r="CT116" s="282"/>
      <c r="CU116" s="282"/>
      <c r="CV116" s="282"/>
      <c r="CW116" s="166"/>
      <c r="CX116" s="166"/>
      <c r="CY116" s="166"/>
    </row>
    <row r="117" spans="3:103" ht="4.5" customHeight="1" x14ac:dyDescent="0.25">
      <c r="C117" s="5"/>
      <c r="D117" s="5"/>
      <c r="E117" s="5"/>
      <c r="F117" s="5"/>
      <c r="G117" s="5"/>
      <c r="H117" s="5"/>
      <c r="I117" s="5"/>
      <c r="J117" s="5"/>
      <c r="K117" s="5"/>
      <c r="L117" s="5"/>
      <c r="M117" s="5"/>
      <c r="N117" s="5"/>
      <c r="O117" s="5"/>
      <c r="P117" s="5"/>
      <c r="Q117" s="5"/>
      <c r="R117" s="5"/>
      <c r="S117" s="5"/>
      <c r="T117" s="5"/>
      <c r="U117" s="5"/>
      <c r="V117" s="5"/>
      <c r="W117" s="5"/>
      <c r="X117" s="5"/>
      <c r="Y117" s="5"/>
      <c r="Z117" s="234"/>
      <c r="AA117" s="235"/>
      <c r="AB117" s="235"/>
      <c r="AC117" s="235"/>
      <c r="AD117" s="235"/>
      <c r="AE117" s="235"/>
      <c r="AF117" s="235"/>
      <c r="AG117" s="235"/>
      <c r="AH117" s="235"/>
      <c r="AI117" s="235"/>
      <c r="AJ117" s="235"/>
      <c r="AK117" s="235"/>
      <c r="AL117" s="236"/>
      <c r="AM117" s="189"/>
      <c r="AN117" s="190"/>
      <c r="AO117" s="190"/>
      <c r="AP117" s="191"/>
      <c r="AQ117" s="195"/>
      <c r="AR117" s="196"/>
      <c r="AS117" s="196"/>
      <c r="AT117" s="197"/>
      <c r="AU117" s="201"/>
      <c r="AV117" s="202"/>
      <c r="AW117" s="202"/>
      <c r="AX117" s="202"/>
      <c r="AY117" s="205"/>
      <c r="AZ117" s="205"/>
      <c r="BA117" s="205"/>
      <c r="BB117" s="205"/>
      <c r="BC117" s="205"/>
      <c r="BD117" s="205"/>
      <c r="BE117" s="205"/>
      <c r="BF117" s="205"/>
      <c r="BG117" s="205"/>
      <c r="BH117" s="205"/>
      <c r="BI117" s="207"/>
      <c r="BO117" s="209"/>
      <c r="BQ117" s="164"/>
      <c r="BS117" s="276"/>
      <c r="BT117" s="276"/>
      <c r="BU117" s="276"/>
      <c r="BV117" s="276"/>
      <c r="BW117" s="276"/>
      <c r="BX117" s="276"/>
      <c r="BY117" s="276"/>
      <c r="BZ117" s="276"/>
      <c r="CA117" s="276"/>
      <c r="CB117" s="276"/>
      <c r="CC117" s="276"/>
      <c r="CD117" s="276"/>
      <c r="CE117" s="276"/>
      <c r="CG117" s="279"/>
      <c r="CI117" s="167"/>
      <c r="CJ117" s="167"/>
      <c r="CK117" s="167"/>
      <c r="CL117" s="283"/>
      <c r="CM117" s="167"/>
      <c r="CN117" s="167"/>
      <c r="CO117" s="167"/>
      <c r="CP117" s="283"/>
      <c r="CQ117" s="167"/>
      <c r="CR117" s="167"/>
      <c r="CS117" s="167"/>
      <c r="CT117" s="283"/>
      <c r="CU117" s="283"/>
      <c r="CV117" s="283"/>
      <c r="CW117" s="167"/>
      <c r="CX117" s="167"/>
      <c r="CY117" s="167"/>
    </row>
    <row r="118" spans="3:103" ht="9" customHeight="1" x14ac:dyDescent="0.25">
      <c r="C118" s="152" t="s">
        <v>14</v>
      </c>
      <c r="D118" s="152"/>
      <c r="E118" s="152"/>
      <c r="F118" s="152"/>
      <c r="G118" s="152"/>
      <c r="H118" s="152"/>
      <c r="I118" s="152"/>
      <c r="J118" s="152"/>
      <c r="K118" s="157"/>
      <c r="L118" s="210"/>
      <c r="M118" s="211"/>
      <c r="N118" s="211"/>
      <c r="O118" s="211"/>
      <c r="P118" s="211"/>
      <c r="Q118" s="211"/>
      <c r="R118" s="211"/>
      <c r="S118" s="211"/>
      <c r="T118" s="211"/>
      <c r="U118" s="211"/>
      <c r="V118" s="211"/>
      <c r="W118" s="212"/>
      <c r="X118" s="5"/>
      <c r="Y118" s="5"/>
      <c r="Z118" s="228" t="s">
        <v>29</v>
      </c>
      <c r="AA118" s="229"/>
      <c r="AB118" s="229"/>
      <c r="AC118" s="229"/>
      <c r="AD118" s="229"/>
      <c r="AE118" s="229"/>
      <c r="AF118" s="229"/>
      <c r="AG118" s="229"/>
      <c r="AH118" s="229"/>
      <c r="AI118" s="229"/>
      <c r="AJ118" s="229"/>
      <c r="AK118" s="229"/>
      <c r="AL118" s="230"/>
      <c r="AM118" s="189">
        <f t="shared" ref="AM118" si="365">IF(SUM(BS118:BU121)=0,"",SUM(BS118:BU121))</f>
        <v>3</v>
      </c>
      <c r="AN118" s="190"/>
      <c r="AO118" s="190"/>
      <c r="AP118" s="191"/>
      <c r="AQ118" s="195"/>
      <c r="AR118" s="196"/>
      <c r="AS118" s="196"/>
      <c r="AT118" s="197"/>
      <c r="AU118" s="201" t="str">
        <f t="shared" ref="AU118" si="366">IF(CL118&lt;&gt;"",CL118,"")</f>
        <v/>
      </c>
      <c r="AV118" s="202"/>
      <c r="AW118" s="202"/>
      <c r="AX118" s="202"/>
      <c r="AY118" s="205" t="str">
        <f t="shared" ref="AY118" si="367">IF(CS118&lt;&gt;"",CS118,"")</f>
        <v/>
      </c>
      <c r="AZ118" s="205"/>
      <c r="BA118" s="205"/>
      <c r="BB118" s="205"/>
      <c r="BC118" s="205"/>
      <c r="BD118" s="205"/>
      <c r="BE118" s="205" t="str">
        <f t="shared" ref="BE118" si="368">IF(CP118&lt;&gt;"",CP118,"")</f>
        <v/>
      </c>
      <c r="BF118" s="205"/>
      <c r="BG118" s="205"/>
      <c r="BH118" s="205"/>
      <c r="BI118" s="207"/>
      <c r="BO118" s="209">
        <v>6</v>
      </c>
      <c r="BQ118" s="164">
        <f>SUM(MAX(BN$12:BN121),BO118/10)</f>
        <v>2.6</v>
      </c>
      <c r="BS118" s="274" t="str">
        <f t="shared" ref="BS118:CE118" si="369">IF(INDEX(BS$18:BS$49,MATCH($BO118,$BO$18:$BO$49,0))="","",INDEX(BS$18:BS$49,MATCH($BO118,$BO$18:$BO$49,0)))</f>
        <v/>
      </c>
      <c r="BT118" s="274" t="str">
        <f t="shared" si="369"/>
        <v/>
      </c>
      <c r="BU118" s="274">
        <f t="shared" si="369"/>
        <v>3</v>
      </c>
      <c r="BV118" s="274" t="str">
        <f>IF(INDEX(BV$18:BV$49,MATCH($BO118,$BO$18:$BO$49,0))="","",INDEX(BV$18:BV$49,MATCH($BO118,$BO$18:$BO$49,0)))</f>
        <v/>
      </c>
      <c r="BW118" s="274" t="str">
        <f>IF(INDEX(BW$18:BW$49,MATCH($BO118,$BO$18:$BO$49,0))="","",INDEX(BW$18:BW$49,MATCH($BO118,$BO$18:$BO$49,0)))</f>
        <v/>
      </c>
      <c r="BX118" s="274">
        <f>IF(INDEX(BX$18:BX$49,MATCH($BO118,$BO$18:$BO$49,0))="","",INDEX(BX$18:BX$49,MATCH($BO118,$BO$18:$BO$49,0)))</f>
        <v>12.147877000000001</v>
      </c>
      <c r="BY118" s="274" t="str">
        <f t="shared" si="369"/>
        <v/>
      </c>
      <c r="BZ118" s="274" t="str">
        <f t="shared" si="369"/>
        <v/>
      </c>
      <c r="CA118" s="274">
        <f t="shared" si="369"/>
        <v>5598.1</v>
      </c>
      <c r="CB118" s="274" t="str">
        <f t="shared" si="369"/>
        <v/>
      </c>
      <c r="CC118" s="274" t="str">
        <f t="shared" si="369"/>
        <v/>
      </c>
      <c r="CD118" s="274">
        <f t="shared" si="369"/>
        <v>1</v>
      </c>
      <c r="CE118" s="274">
        <f t="shared" si="369"/>
        <v>8</v>
      </c>
      <c r="CG118" s="277" t="str">
        <f>IF(AQ118="","",IF(ISERROR(VALUE(AQ118)),"",AQ118))</f>
        <v/>
      </c>
      <c r="CI118" s="165" t="str">
        <f>IF(AND(BS118&lt;&gt;"",$CG118&lt;&gt;""),PRODUCT(BS118,$CG118),"")</f>
        <v/>
      </c>
      <c r="CJ118" s="165" t="str">
        <f>IF(AND(BT118&lt;&gt;"",$CG118&lt;&gt;""),PRODUCT(BT118,$CG118),"")</f>
        <v/>
      </c>
      <c r="CK118" s="165" t="str">
        <f>IF(AND(BU118&lt;&gt;"",$CG118&lt;&gt;""),PRODUCT(BU118,$CG118),"")</f>
        <v/>
      </c>
      <c r="CL118" s="281" t="str">
        <f t="shared" ref="CL118" si="370">IF(SUM(CI118:CK121)=0,"",SUM(CI118:CK121))</f>
        <v/>
      </c>
      <c r="CM118" s="165" t="str">
        <f t="shared" ref="CM118" si="371">IF(AND(BV118&lt;&gt;"",$CG118&lt;&gt;""),PRODUCT(BV118,$CG118),"")</f>
        <v/>
      </c>
      <c r="CN118" s="165" t="str">
        <f t="shared" ref="CN118" si="372">IF(AND(BW118&lt;&gt;"",$CG118&lt;&gt;""),PRODUCT(BW118,$CG118),"")</f>
        <v/>
      </c>
      <c r="CO118" s="165" t="str">
        <f t="shared" ref="CO118" si="373">IF(AND(BX118&lt;&gt;"",$CG118&lt;&gt;""),PRODUCT(BX118,$CG118),"")</f>
        <v/>
      </c>
      <c r="CP118" s="281" t="str">
        <f t="shared" ref="CP118" si="374">IF(SUM(CM118:CO121)=0,"",SUM(CM118:CO121))</f>
        <v/>
      </c>
      <c r="CQ118" s="165" t="str">
        <f t="shared" ref="CQ118" si="375">IF(AND(BY118&lt;&gt;"",$CG118&lt;&gt;""),PRODUCT(BY118,$CG118),"")</f>
        <v/>
      </c>
      <c r="CR118" s="165" t="str">
        <f t="shared" ref="CR118" si="376">IF(AND(BZ118&lt;&gt;"",$CG118&lt;&gt;""),PRODUCT(BZ118,$CG118),"")</f>
        <v/>
      </c>
      <c r="CS118" s="165" t="str">
        <f t="shared" ref="CS118" si="377">IF(AND(CA118&lt;&gt;"",$CG118&lt;&gt;""),PRODUCT(CA118,$CG118),"")</f>
        <v/>
      </c>
      <c r="CT118" s="281" t="str">
        <f t="shared" ref="CT118" si="378">IF(AND(CB118&lt;&gt;"",CQ118&lt;&gt;""),PRODUCT(CB118,CQ118),"")</f>
        <v/>
      </c>
      <c r="CU118" s="281" t="str">
        <f t="shared" ref="CU118" si="379">IF(AND(CC118&lt;&gt;"",CR118&lt;&gt;""),PRODUCT(CC118,CR118),"")</f>
        <v/>
      </c>
      <c r="CV118" s="281" t="str">
        <f t="shared" ref="CV118" si="380">IF(AND(CD118&lt;&gt;"",CS118&lt;&gt;""),PRODUCT(CD118,CS118),"")</f>
        <v/>
      </c>
      <c r="CW118" s="165" t="str">
        <f t="shared" ref="CW118" si="381">IF(AND($CE118&lt;&gt;"",CQ118&lt;&gt;""),PRODUCT($CE118,CQ118),"")</f>
        <v/>
      </c>
      <c r="CX118" s="165" t="str">
        <f t="shared" ref="CX118" si="382">IF(AND($CE118&lt;&gt;"",CR118&lt;&gt;""),PRODUCT($CE118,CR118),"")</f>
        <v/>
      </c>
      <c r="CY118" s="165" t="str">
        <f t="shared" ref="CY118" si="383">IF(AND($CE118&lt;&gt;"",CS118&lt;&gt;""),PRODUCT($CE118,CS118),"")</f>
        <v/>
      </c>
    </row>
    <row r="119" spans="3:103" ht="4.5" customHeight="1" x14ac:dyDescent="0.25">
      <c r="C119" s="152"/>
      <c r="D119" s="152"/>
      <c r="E119" s="152"/>
      <c r="F119" s="152"/>
      <c r="G119" s="152"/>
      <c r="H119" s="152"/>
      <c r="I119" s="152"/>
      <c r="J119" s="152"/>
      <c r="K119" s="157"/>
      <c r="L119" s="213"/>
      <c r="M119" s="214"/>
      <c r="N119" s="214"/>
      <c r="O119" s="214"/>
      <c r="P119" s="214"/>
      <c r="Q119" s="214"/>
      <c r="R119" s="214"/>
      <c r="S119" s="214"/>
      <c r="T119" s="214"/>
      <c r="U119" s="214"/>
      <c r="V119" s="214"/>
      <c r="W119" s="215"/>
      <c r="X119" s="5"/>
      <c r="Y119" s="5"/>
      <c r="Z119" s="231"/>
      <c r="AA119" s="232"/>
      <c r="AB119" s="232"/>
      <c r="AC119" s="232"/>
      <c r="AD119" s="232"/>
      <c r="AE119" s="232"/>
      <c r="AF119" s="232"/>
      <c r="AG119" s="232"/>
      <c r="AH119" s="232"/>
      <c r="AI119" s="232"/>
      <c r="AJ119" s="232"/>
      <c r="AK119" s="232"/>
      <c r="AL119" s="233"/>
      <c r="AM119" s="189"/>
      <c r="AN119" s="190"/>
      <c r="AO119" s="190"/>
      <c r="AP119" s="191"/>
      <c r="AQ119" s="195"/>
      <c r="AR119" s="196"/>
      <c r="AS119" s="196"/>
      <c r="AT119" s="197"/>
      <c r="AU119" s="201"/>
      <c r="AV119" s="202"/>
      <c r="AW119" s="202"/>
      <c r="AX119" s="202"/>
      <c r="AY119" s="205"/>
      <c r="AZ119" s="205"/>
      <c r="BA119" s="205"/>
      <c r="BB119" s="205"/>
      <c r="BC119" s="205"/>
      <c r="BD119" s="205"/>
      <c r="BE119" s="205"/>
      <c r="BF119" s="205"/>
      <c r="BG119" s="205"/>
      <c r="BH119" s="205"/>
      <c r="BI119" s="207"/>
      <c r="BO119" s="209"/>
      <c r="BQ119" s="164"/>
      <c r="BS119" s="275"/>
      <c r="BT119" s="275"/>
      <c r="BU119" s="275"/>
      <c r="BV119" s="275"/>
      <c r="BW119" s="275"/>
      <c r="BX119" s="275"/>
      <c r="BY119" s="275"/>
      <c r="BZ119" s="275"/>
      <c r="CA119" s="275"/>
      <c r="CB119" s="275"/>
      <c r="CC119" s="275"/>
      <c r="CD119" s="275"/>
      <c r="CE119" s="275"/>
      <c r="CG119" s="278"/>
      <c r="CI119" s="166"/>
      <c r="CJ119" s="166"/>
      <c r="CK119" s="166"/>
      <c r="CL119" s="282"/>
      <c r="CM119" s="166"/>
      <c r="CN119" s="166"/>
      <c r="CO119" s="166"/>
      <c r="CP119" s="282"/>
      <c r="CQ119" s="166"/>
      <c r="CR119" s="166"/>
      <c r="CS119" s="166"/>
      <c r="CT119" s="282"/>
      <c r="CU119" s="282"/>
      <c r="CV119" s="282"/>
      <c r="CW119" s="166"/>
      <c r="CX119" s="166"/>
      <c r="CY119" s="166"/>
    </row>
    <row r="120" spans="3:103" ht="9" customHeight="1" x14ac:dyDescent="0.25">
      <c r="C120" s="152"/>
      <c r="D120" s="152"/>
      <c r="E120" s="152"/>
      <c r="F120" s="152"/>
      <c r="G120" s="152"/>
      <c r="H120" s="152"/>
      <c r="I120" s="152"/>
      <c r="J120" s="152"/>
      <c r="K120" s="157"/>
      <c r="L120" s="216"/>
      <c r="M120" s="217"/>
      <c r="N120" s="217"/>
      <c r="O120" s="217"/>
      <c r="P120" s="217"/>
      <c r="Q120" s="217"/>
      <c r="R120" s="217"/>
      <c r="S120" s="217"/>
      <c r="T120" s="217"/>
      <c r="U120" s="217"/>
      <c r="V120" s="217"/>
      <c r="W120" s="218"/>
      <c r="X120" s="5"/>
      <c r="Y120" s="5"/>
      <c r="Z120" s="231"/>
      <c r="AA120" s="232"/>
      <c r="AB120" s="232"/>
      <c r="AC120" s="232"/>
      <c r="AD120" s="232"/>
      <c r="AE120" s="232"/>
      <c r="AF120" s="232"/>
      <c r="AG120" s="232"/>
      <c r="AH120" s="232"/>
      <c r="AI120" s="232"/>
      <c r="AJ120" s="232"/>
      <c r="AK120" s="232"/>
      <c r="AL120" s="233"/>
      <c r="AM120" s="189"/>
      <c r="AN120" s="190"/>
      <c r="AO120" s="190"/>
      <c r="AP120" s="191"/>
      <c r="AQ120" s="195"/>
      <c r="AR120" s="196"/>
      <c r="AS120" s="196"/>
      <c r="AT120" s="197"/>
      <c r="AU120" s="201"/>
      <c r="AV120" s="202"/>
      <c r="AW120" s="202"/>
      <c r="AX120" s="202"/>
      <c r="AY120" s="205"/>
      <c r="AZ120" s="205"/>
      <c r="BA120" s="205"/>
      <c r="BB120" s="205"/>
      <c r="BC120" s="205"/>
      <c r="BD120" s="205"/>
      <c r="BE120" s="205"/>
      <c r="BF120" s="205"/>
      <c r="BG120" s="205"/>
      <c r="BH120" s="205"/>
      <c r="BI120" s="207"/>
      <c r="BO120" s="209"/>
      <c r="BQ120" s="164"/>
      <c r="BS120" s="275"/>
      <c r="BT120" s="275"/>
      <c r="BU120" s="275"/>
      <c r="BV120" s="275"/>
      <c r="BW120" s="275"/>
      <c r="BX120" s="275"/>
      <c r="BY120" s="275"/>
      <c r="BZ120" s="275"/>
      <c r="CA120" s="275"/>
      <c r="CB120" s="275"/>
      <c r="CC120" s="275"/>
      <c r="CD120" s="275"/>
      <c r="CE120" s="275"/>
      <c r="CG120" s="278"/>
      <c r="CI120" s="166"/>
      <c r="CJ120" s="166"/>
      <c r="CK120" s="166"/>
      <c r="CL120" s="282"/>
      <c r="CM120" s="166"/>
      <c r="CN120" s="166"/>
      <c r="CO120" s="166"/>
      <c r="CP120" s="282"/>
      <c r="CQ120" s="166"/>
      <c r="CR120" s="166"/>
      <c r="CS120" s="166"/>
      <c r="CT120" s="282"/>
      <c r="CU120" s="282"/>
      <c r="CV120" s="282"/>
      <c r="CW120" s="166"/>
      <c r="CX120" s="166"/>
      <c r="CY120" s="166"/>
    </row>
    <row r="121" spans="3:103" ht="4.5" customHeight="1" x14ac:dyDescent="0.25">
      <c r="C121" s="5"/>
      <c r="D121" s="5"/>
      <c r="E121" s="5"/>
      <c r="F121" s="5"/>
      <c r="G121" s="5"/>
      <c r="H121" s="5"/>
      <c r="I121" s="5"/>
      <c r="J121" s="5"/>
      <c r="K121" s="5"/>
      <c r="L121" s="5"/>
      <c r="M121" s="5"/>
      <c r="N121" s="5"/>
      <c r="O121" s="5"/>
      <c r="P121" s="5"/>
      <c r="Q121" s="5"/>
      <c r="R121" s="5"/>
      <c r="S121" s="5"/>
      <c r="T121" s="5"/>
      <c r="U121" s="5"/>
      <c r="V121" s="5"/>
      <c r="W121" s="5"/>
      <c r="X121" s="5"/>
      <c r="Y121" s="5"/>
      <c r="Z121" s="234"/>
      <c r="AA121" s="235"/>
      <c r="AB121" s="235"/>
      <c r="AC121" s="235"/>
      <c r="AD121" s="235"/>
      <c r="AE121" s="235"/>
      <c r="AF121" s="235"/>
      <c r="AG121" s="235"/>
      <c r="AH121" s="235"/>
      <c r="AI121" s="235"/>
      <c r="AJ121" s="235"/>
      <c r="AK121" s="235"/>
      <c r="AL121" s="236"/>
      <c r="AM121" s="189"/>
      <c r="AN121" s="190"/>
      <c r="AO121" s="190"/>
      <c r="AP121" s="191"/>
      <c r="AQ121" s="195"/>
      <c r="AR121" s="196"/>
      <c r="AS121" s="196"/>
      <c r="AT121" s="197"/>
      <c r="AU121" s="201"/>
      <c r="AV121" s="202"/>
      <c r="AW121" s="202"/>
      <c r="AX121" s="202"/>
      <c r="AY121" s="205"/>
      <c r="AZ121" s="205"/>
      <c r="BA121" s="205"/>
      <c r="BB121" s="205"/>
      <c r="BC121" s="205"/>
      <c r="BD121" s="205"/>
      <c r="BE121" s="205"/>
      <c r="BF121" s="205"/>
      <c r="BG121" s="205"/>
      <c r="BH121" s="205"/>
      <c r="BI121" s="207"/>
      <c r="BO121" s="209"/>
      <c r="BQ121" s="164"/>
      <c r="BS121" s="276"/>
      <c r="BT121" s="276"/>
      <c r="BU121" s="276"/>
      <c r="BV121" s="276"/>
      <c r="BW121" s="276"/>
      <c r="BX121" s="276"/>
      <c r="BY121" s="276"/>
      <c r="BZ121" s="276"/>
      <c r="CA121" s="276"/>
      <c r="CB121" s="276"/>
      <c r="CC121" s="276"/>
      <c r="CD121" s="276"/>
      <c r="CE121" s="276"/>
      <c r="CG121" s="279"/>
      <c r="CI121" s="167"/>
      <c r="CJ121" s="167"/>
      <c r="CK121" s="167"/>
      <c r="CL121" s="283"/>
      <c r="CM121" s="167"/>
      <c r="CN121" s="167"/>
      <c r="CO121" s="167"/>
      <c r="CP121" s="283"/>
      <c r="CQ121" s="167"/>
      <c r="CR121" s="167"/>
      <c r="CS121" s="167"/>
      <c r="CT121" s="283"/>
      <c r="CU121" s="283"/>
      <c r="CV121" s="283"/>
      <c r="CW121" s="167"/>
      <c r="CX121" s="167"/>
      <c r="CY121" s="167"/>
    </row>
    <row r="122" spans="3:103" ht="9" customHeight="1" x14ac:dyDescent="0.25">
      <c r="C122" s="247" t="s">
        <v>187</v>
      </c>
      <c r="D122" s="152"/>
      <c r="E122" s="152"/>
      <c r="F122" s="152"/>
      <c r="G122" s="152"/>
      <c r="H122" s="152"/>
      <c r="I122" s="152"/>
      <c r="J122" s="152"/>
      <c r="K122" s="157"/>
      <c r="L122" s="248"/>
      <c r="M122" s="249"/>
      <c r="N122" s="249"/>
      <c r="O122" s="249"/>
      <c r="P122" s="249"/>
      <c r="Q122" s="249"/>
      <c r="R122" s="249"/>
      <c r="S122" s="249"/>
      <c r="T122" s="249"/>
      <c r="U122" s="249"/>
      <c r="V122" s="249"/>
      <c r="W122" s="250"/>
      <c r="X122" s="5"/>
      <c r="Y122" s="5"/>
      <c r="Z122" s="228" t="s">
        <v>30</v>
      </c>
      <c r="AA122" s="229"/>
      <c r="AB122" s="229"/>
      <c r="AC122" s="229"/>
      <c r="AD122" s="229"/>
      <c r="AE122" s="229"/>
      <c r="AF122" s="229"/>
      <c r="AG122" s="229"/>
      <c r="AH122" s="229"/>
      <c r="AI122" s="229"/>
      <c r="AJ122" s="229"/>
      <c r="AK122" s="229"/>
      <c r="AL122" s="230"/>
      <c r="AM122" s="189">
        <f t="shared" ref="AM122" si="384">IF(SUM(BS122:BU125)=0,"",SUM(BS122:BU125))</f>
        <v>35</v>
      </c>
      <c r="AN122" s="190"/>
      <c r="AO122" s="190"/>
      <c r="AP122" s="191"/>
      <c r="AQ122" s="195"/>
      <c r="AR122" s="196"/>
      <c r="AS122" s="196"/>
      <c r="AT122" s="197"/>
      <c r="AU122" s="201" t="str">
        <f t="shared" ref="AU122" si="385">IF(CL122&lt;&gt;"",CL122,"")</f>
        <v/>
      </c>
      <c r="AV122" s="202"/>
      <c r="AW122" s="202"/>
      <c r="AX122" s="202"/>
      <c r="AY122" s="205" t="str">
        <f t="shared" ref="AY122" si="386">IF(CS122&lt;&gt;"",CS122,"")</f>
        <v/>
      </c>
      <c r="AZ122" s="205"/>
      <c r="BA122" s="205"/>
      <c r="BB122" s="205"/>
      <c r="BC122" s="205"/>
      <c r="BD122" s="205"/>
      <c r="BE122" s="205" t="str">
        <f t="shared" ref="BE122" si="387">IF(CP122&lt;&gt;"",CP122,"")</f>
        <v/>
      </c>
      <c r="BF122" s="205"/>
      <c r="BG122" s="205"/>
      <c r="BH122" s="205"/>
      <c r="BI122" s="207"/>
      <c r="BO122" s="209">
        <v>7</v>
      </c>
      <c r="BQ122" s="164">
        <f>SUM(MAX(BN$12:BN125),BO122/10)</f>
        <v>2.7</v>
      </c>
      <c r="BS122" s="274" t="str">
        <f t="shared" ref="BS122:CE122" si="388">IF(INDEX(BS$18:BS$49,MATCH($BO122,$BO$18:$BO$49,0))="","",INDEX(BS$18:BS$49,MATCH($BO122,$BO$18:$BO$49,0)))</f>
        <v/>
      </c>
      <c r="BT122" s="274" t="str">
        <f t="shared" si="388"/>
        <v/>
      </c>
      <c r="BU122" s="274">
        <f t="shared" si="388"/>
        <v>35</v>
      </c>
      <c r="BV122" s="274" t="str">
        <f>IF(INDEX(BV$18:BV$49,MATCH($BO122,$BO$18:$BO$49,0))="","",INDEX(BV$18:BV$49,MATCH($BO122,$BO$18:$BO$49,0)))</f>
        <v/>
      </c>
      <c r="BW122" s="274" t="str">
        <f>IF(INDEX(BW$18:BW$49,MATCH($BO122,$BO$18:$BO$49,0))="","",INDEX(BW$18:BW$49,MATCH($BO122,$BO$18:$BO$49,0)))</f>
        <v/>
      </c>
      <c r="BX122" s="274">
        <f>IF(INDEX(BX$18:BX$49,MATCH($BO122,$BO$18:$BO$49,0))="","",INDEX(BX$18:BX$49,MATCH($BO122,$BO$18:$BO$49,0)))</f>
        <v>13.02</v>
      </c>
      <c r="BY122" s="274" t="str">
        <f t="shared" si="388"/>
        <v/>
      </c>
      <c r="BZ122" s="274" t="str">
        <f t="shared" si="388"/>
        <v/>
      </c>
      <c r="CA122" s="274">
        <f t="shared" si="388"/>
        <v>6000</v>
      </c>
      <c r="CB122" s="274" t="str">
        <f t="shared" si="388"/>
        <v/>
      </c>
      <c r="CC122" s="274" t="str">
        <f t="shared" si="388"/>
        <v/>
      </c>
      <c r="CD122" s="274">
        <f t="shared" si="388"/>
        <v>1</v>
      </c>
      <c r="CE122" s="274">
        <f t="shared" si="388"/>
        <v>8</v>
      </c>
      <c r="CG122" s="277" t="str">
        <f>IF(AQ122="","",IF(ISERROR(VALUE(AQ122)),"",AQ122))</f>
        <v/>
      </c>
      <c r="CI122" s="165" t="str">
        <f>IF(AND(BS122&lt;&gt;"",$CG122&lt;&gt;""),PRODUCT(BS122,$CG122),"")</f>
        <v/>
      </c>
      <c r="CJ122" s="165" t="str">
        <f>IF(AND(BT122&lt;&gt;"",$CG122&lt;&gt;""),PRODUCT(BT122,$CG122),"")</f>
        <v/>
      </c>
      <c r="CK122" s="165" t="str">
        <f>IF(AND(BU122&lt;&gt;"",$CG122&lt;&gt;""),PRODUCT(BU122,$CG122),"")</f>
        <v/>
      </c>
      <c r="CL122" s="281" t="str">
        <f t="shared" ref="CL122" si="389">IF(SUM(CI122:CK125)=0,"",SUM(CI122:CK125))</f>
        <v/>
      </c>
      <c r="CM122" s="165" t="str">
        <f t="shared" ref="CM122" si="390">IF(AND(BV122&lt;&gt;"",$CG122&lt;&gt;""),PRODUCT(BV122,$CG122),"")</f>
        <v/>
      </c>
      <c r="CN122" s="165" t="str">
        <f t="shared" ref="CN122" si="391">IF(AND(BW122&lt;&gt;"",$CG122&lt;&gt;""),PRODUCT(BW122,$CG122),"")</f>
        <v/>
      </c>
      <c r="CO122" s="165" t="str">
        <f t="shared" ref="CO122" si="392">IF(AND(BX122&lt;&gt;"",$CG122&lt;&gt;""),PRODUCT(BX122,$CG122),"")</f>
        <v/>
      </c>
      <c r="CP122" s="281" t="str">
        <f t="shared" ref="CP122" si="393">IF(SUM(CM122:CO125)=0,"",SUM(CM122:CO125))</f>
        <v/>
      </c>
      <c r="CQ122" s="165" t="str">
        <f t="shared" ref="CQ122" si="394">IF(AND(BY122&lt;&gt;"",$CG122&lt;&gt;""),PRODUCT(BY122,$CG122),"")</f>
        <v/>
      </c>
      <c r="CR122" s="165" t="str">
        <f t="shared" ref="CR122" si="395">IF(AND(BZ122&lt;&gt;"",$CG122&lt;&gt;""),PRODUCT(BZ122,$CG122),"")</f>
        <v/>
      </c>
      <c r="CS122" s="165" t="str">
        <f t="shared" ref="CS122" si="396">IF(AND(CA122&lt;&gt;"",$CG122&lt;&gt;""),PRODUCT(CA122,$CG122),"")</f>
        <v/>
      </c>
      <c r="CT122" s="281" t="str">
        <f t="shared" ref="CT122" si="397">IF(AND(CB122&lt;&gt;"",CQ122&lt;&gt;""),PRODUCT(CB122,CQ122),"")</f>
        <v/>
      </c>
      <c r="CU122" s="281" t="str">
        <f t="shared" ref="CU122" si="398">IF(AND(CC122&lt;&gt;"",CR122&lt;&gt;""),PRODUCT(CC122,CR122),"")</f>
        <v/>
      </c>
      <c r="CV122" s="281" t="str">
        <f t="shared" ref="CV122" si="399">IF(AND(CD122&lt;&gt;"",CS122&lt;&gt;""),PRODUCT(CD122,CS122),"")</f>
        <v/>
      </c>
      <c r="CW122" s="165" t="str">
        <f t="shared" ref="CW122" si="400">IF(AND($CE122&lt;&gt;"",CQ122&lt;&gt;""),PRODUCT($CE122,CQ122),"")</f>
        <v/>
      </c>
      <c r="CX122" s="165" t="str">
        <f t="shared" ref="CX122" si="401">IF(AND($CE122&lt;&gt;"",CR122&lt;&gt;""),PRODUCT($CE122,CR122),"")</f>
        <v/>
      </c>
      <c r="CY122" s="165" t="str">
        <f t="shared" ref="CY122" si="402">IF(AND($CE122&lt;&gt;"",CS122&lt;&gt;""),PRODUCT($CE122,CS122),"")</f>
        <v/>
      </c>
    </row>
    <row r="123" spans="3:103" ht="4.5" customHeight="1" x14ac:dyDescent="0.25">
      <c r="C123" s="152"/>
      <c r="D123" s="152"/>
      <c r="E123" s="152"/>
      <c r="F123" s="152"/>
      <c r="G123" s="152"/>
      <c r="H123" s="152"/>
      <c r="I123" s="152"/>
      <c r="J123" s="152"/>
      <c r="K123" s="157"/>
      <c r="L123" s="251"/>
      <c r="M123" s="252"/>
      <c r="N123" s="252"/>
      <c r="O123" s="252"/>
      <c r="P123" s="252"/>
      <c r="Q123" s="252"/>
      <c r="R123" s="252"/>
      <c r="S123" s="252"/>
      <c r="T123" s="252"/>
      <c r="U123" s="252"/>
      <c r="V123" s="252"/>
      <c r="W123" s="253"/>
      <c r="X123" s="5"/>
      <c r="Y123" s="5"/>
      <c r="Z123" s="231"/>
      <c r="AA123" s="232"/>
      <c r="AB123" s="232"/>
      <c r="AC123" s="232"/>
      <c r="AD123" s="232"/>
      <c r="AE123" s="232"/>
      <c r="AF123" s="232"/>
      <c r="AG123" s="232"/>
      <c r="AH123" s="232"/>
      <c r="AI123" s="232"/>
      <c r="AJ123" s="232"/>
      <c r="AK123" s="232"/>
      <c r="AL123" s="233"/>
      <c r="AM123" s="189"/>
      <c r="AN123" s="190"/>
      <c r="AO123" s="190"/>
      <c r="AP123" s="191"/>
      <c r="AQ123" s="195"/>
      <c r="AR123" s="196"/>
      <c r="AS123" s="196"/>
      <c r="AT123" s="197"/>
      <c r="AU123" s="201"/>
      <c r="AV123" s="202"/>
      <c r="AW123" s="202"/>
      <c r="AX123" s="202"/>
      <c r="AY123" s="205"/>
      <c r="AZ123" s="205"/>
      <c r="BA123" s="205"/>
      <c r="BB123" s="205"/>
      <c r="BC123" s="205"/>
      <c r="BD123" s="205"/>
      <c r="BE123" s="205"/>
      <c r="BF123" s="205"/>
      <c r="BG123" s="205"/>
      <c r="BH123" s="205"/>
      <c r="BI123" s="207"/>
      <c r="BO123" s="209"/>
      <c r="BQ123" s="164"/>
      <c r="BS123" s="275"/>
      <c r="BT123" s="275"/>
      <c r="BU123" s="275"/>
      <c r="BV123" s="275"/>
      <c r="BW123" s="275"/>
      <c r="BX123" s="275"/>
      <c r="BY123" s="275"/>
      <c r="BZ123" s="275"/>
      <c r="CA123" s="275"/>
      <c r="CB123" s="275"/>
      <c r="CC123" s="275"/>
      <c r="CD123" s="275"/>
      <c r="CE123" s="275"/>
      <c r="CG123" s="278"/>
      <c r="CI123" s="166"/>
      <c r="CJ123" s="166"/>
      <c r="CK123" s="166"/>
      <c r="CL123" s="282"/>
      <c r="CM123" s="166"/>
      <c r="CN123" s="166"/>
      <c r="CO123" s="166"/>
      <c r="CP123" s="282"/>
      <c r="CQ123" s="166"/>
      <c r="CR123" s="166"/>
      <c r="CS123" s="166"/>
      <c r="CT123" s="282"/>
      <c r="CU123" s="282"/>
      <c r="CV123" s="282"/>
      <c r="CW123" s="166"/>
      <c r="CX123" s="166"/>
      <c r="CY123" s="166"/>
    </row>
    <row r="124" spans="3:103" ht="9" customHeight="1" x14ac:dyDescent="0.25">
      <c r="C124" s="152"/>
      <c r="D124" s="152"/>
      <c r="E124" s="152"/>
      <c r="F124" s="152"/>
      <c r="G124" s="152"/>
      <c r="H124" s="152"/>
      <c r="I124" s="152"/>
      <c r="J124" s="152"/>
      <c r="K124" s="157"/>
      <c r="L124" s="254"/>
      <c r="M124" s="255"/>
      <c r="N124" s="255"/>
      <c r="O124" s="255"/>
      <c r="P124" s="255"/>
      <c r="Q124" s="255"/>
      <c r="R124" s="255"/>
      <c r="S124" s="255"/>
      <c r="T124" s="255"/>
      <c r="U124" s="255"/>
      <c r="V124" s="255"/>
      <c r="W124" s="256"/>
      <c r="X124" s="5"/>
      <c r="Y124" s="5"/>
      <c r="Z124" s="231"/>
      <c r="AA124" s="232"/>
      <c r="AB124" s="232"/>
      <c r="AC124" s="232"/>
      <c r="AD124" s="232"/>
      <c r="AE124" s="232"/>
      <c r="AF124" s="232"/>
      <c r="AG124" s="232"/>
      <c r="AH124" s="232"/>
      <c r="AI124" s="232"/>
      <c r="AJ124" s="232"/>
      <c r="AK124" s="232"/>
      <c r="AL124" s="233"/>
      <c r="AM124" s="189"/>
      <c r="AN124" s="190"/>
      <c r="AO124" s="190"/>
      <c r="AP124" s="191"/>
      <c r="AQ124" s="195"/>
      <c r="AR124" s="196"/>
      <c r="AS124" s="196"/>
      <c r="AT124" s="197"/>
      <c r="AU124" s="201"/>
      <c r="AV124" s="202"/>
      <c r="AW124" s="202"/>
      <c r="AX124" s="202"/>
      <c r="AY124" s="205"/>
      <c r="AZ124" s="205"/>
      <c r="BA124" s="205"/>
      <c r="BB124" s="205"/>
      <c r="BC124" s="205"/>
      <c r="BD124" s="205"/>
      <c r="BE124" s="205"/>
      <c r="BF124" s="205"/>
      <c r="BG124" s="205"/>
      <c r="BH124" s="205"/>
      <c r="BI124" s="207"/>
      <c r="BO124" s="209"/>
      <c r="BQ124" s="164"/>
      <c r="BS124" s="275"/>
      <c r="BT124" s="275"/>
      <c r="BU124" s="275"/>
      <c r="BV124" s="275"/>
      <c r="BW124" s="275"/>
      <c r="BX124" s="275"/>
      <c r="BY124" s="275"/>
      <c r="BZ124" s="275"/>
      <c r="CA124" s="275"/>
      <c r="CB124" s="275"/>
      <c r="CC124" s="275"/>
      <c r="CD124" s="275"/>
      <c r="CE124" s="275"/>
      <c r="CG124" s="278"/>
      <c r="CI124" s="166"/>
      <c r="CJ124" s="166"/>
      <c r="CK124" s="166"/>
      <c r="CL124" s="282"/>
      <c r="CM124" s="166"/>
      <c r="CN124" s="166"/>
      <c r="CO124" s="166"/>
      <c r="CP124" s="282"/>
      <c r="CQ124" s="166"/>
      <c r="CR124" s="166"/>
      <c r="CS124" s="166"/>
      <c r="CT124" s="282"/>
      <c r="CU124" s="282"/>
      <c r="CV124" s="282"/>
      <c r="CW124" s="166"/>
      <c r="CX124" s="166"/>
      <c r="CY124" s="166"/>
    </row>
    <row r="125" spans="3:103" ht="4.5" customHeight="1" x14ac:dyDescent="0.25">
      <c r="C125" s="5"/>
      <c r="D125" s="5"/>
      <c r="E125" s="5"/>
      <c r="F125" s="5"/>
      <c r="G125" s="5"/>
      <c r="H125" s="5"/>
      <c r="I125" s="5"/>
      <c r="J125" s="5"/>
      <c r="K125" s="5"/>
      <c r="L125" s="5"/>
      <c r="M125" s="5"/>
      <c r="N125" s="5"/>
      <c r="O125" s="5"/>
      <c r="P125" s="5"/>
      <c r="Q125" s="5"/>
      <c r="R125" s="5"/>
      <c r="S125" s="5"/>
      <c r="T125" s="5"/>
      <c r="U125" s="5"/>
      <c r="V125" s="5"/>
      <c r="W125" s="5"/>
      <c r="X125" s="5"/>
      <c r="Y125" s="5"/>
      <c r="Z125" s="234"/>
      <c r="AA125" s="235"/>
      <c r="AB125" s="235"/>
      <c r="AC125" s="235"/>
      <c r="AD125" s="235"/>
      <c r="AE125" s="235"/>
      <c r="AF125" s="235"/>
      <c r="AG125" s="235"/>
      <c r="AH125" s="235"/>
      <c r="AI125" s="235"/>
      <c r="AJ125" s="235"/>
      <c r="AK125" s="235"/>
      <c r="AL125" s="236"/>
      <c r="AM125" s="192"/>
      <c r="AN125" s="193"/>
      <c r="AO125" s="193"/>
      <c r="AP125" s="194"/>
      <c r="AQ125" s="198"/>
      <c r="AR125" s="199"/>
      <c r="AS125" s="199"/>
      <c r="AT125" s="200"/>
      <c r="AU125" s="203"/>
      <c r="AV125" s="204"/>
      <c r="AW125" s="204"/>
      <c r="AX125" s="204"/>
      <c r="AY125" s="206"/>
      <c r="AZ125" s="206"/>
      <c r="BA125" s="206"/>
      <c r="BB125" s="206"/>
      <c r="BC125" s="206"/>
      <c r="BD125" s="206"/>
      <c r="BE125" s="206"/>
      <c r="BF125" s="206"/>
      <c r="BG125" s="206"/>
      <c r="BH125" s="206"/>
      <c r="BI125" s="208"/>
      <c r="BO125" s="209"/>
      <c r="BQ125" s="164"/>
      <c r="BS125" s="276"/>
      <c r="BT125" s="276"/>
      <c r="BU125" s="276"/>
      <c r="BV125" s="276"/>
      <c r="BW125" s="276"/>
      <c r="BX125" s="276"/>
      <c r="BY125" s="276"/>
      <c r="BZ125" s="276"/>
      <c r="CA125" s="276"/>
      <c r="CB125" s="276"/>
      <c r="CC125" s="276"/>
      <c r="CD125" s="276"/>
      <c r="CE125" s="276"/>
      <c r="CG125" s="279"/>
      <c r="CI125" s="167"/>
      <c r="CJ125" s="167"/>
      <c r="CK125" s="167"/>
      <c r="CL125" s="283"/>
      <c r="CM125" s="167"/>
      <c r="CN125" s="167"/>
      <c r="CO125" s="167"/>
      <c r="CP125" s="283"/>
      <c r="CQ125" s="167"/>
      <c r="CR125" s="167"/>
      <c r="CS125" s="167"/>
      <c r="CT125" s="283"/>
      <c r="CU125" s="283"/>
      <c r="CV125" s="283"/>
      <c r="CW125" s="167"/>
      <c r="CX125" s="167"/>
      <c r="CY125" s="167"/>
    </row>
    <row r="126" spans="3:103" ht="9" customHeight="1" x14ac:dyDescent="0.25">
      <c r="X126" s="5"/>
      <c r="Y126" s="5"/>
      <c r="Z126" s="183"/>
      <c r="AA126" s="184"/>
      <c r="AB126" s="184"/>
      <c r="AC126" s="184"/>
      <c r="AD126" s="184"/>
      <c r="AE126" s="184"/>
      <c r="AF126" s="184"/>
      <c r="AG126" s="184"/>
      <c r="AH126" s="184"/>
      <c r="AI126" s="184"/>
      <c r="AJ126" s="184"/>
      <c r="AK126" s="184"/>
      <c r="AL126" s="185"/>
      <c r="AM126" s="189"/>
      <c r="AN126" s="190"/>
      <c r="AO126" s="190"/>
      <c r="AP126" s="191"/>
      <c r="AQ126" s="195"/>
      <c r="AR126" s="196"/>
      <c r="AS126" s="196"/>
      <c r="AT126" s="197"/>
      <c r="AU126" s="201" t="str">
        <f t="shared" ref="AU126" si="403">IF(CL126&lt;&gt;"",CL126,"")</f>
        <v/>
      </c>
      <c r="AV126" s="202"/>
      <c r="AW126" s="202"/>
      <c r="AX126" s="202"/>
      <c r="AY126" s="205" t="str">
        <f t="shared" ref="AY126" si="404">IF(CS126&lt;&gt;"",CS126,"")</f>
        <v/>
      </c>
      <c r="AZ126" s="205"/>
      <c r="BA126" s="205"/>
      <c r="BB126" s="205"/>
      <c r="BC126" s="205"/>
      <c r="BD126" s="205"/>
      <c r="BE126" s="205" t="str">
        <f t="shared" ref="BE126" si="405">IF(CP126&lt;&gt;"",CP126,"")</f>
        <v/>
      </c>
      <c r="BF126" s="205"/>
      <c r="BG126" s="205"/>
      <c r="BH126" s="205"/>
      <c r="BI126" s="207"/>
      <c r="BO126" s="209">
        <v>8</v>
      </c>
      <c r="BP126" s="280" t="str">
        <f>IF(AND(AU130&lt;&gt;"",AU130&gt;1000),TRUE,"")</f>
        <v/>
      </c>
      <c r="BQ126" s="164">
        <f>SUM(MAX(BN$12:BN129),BO126/10)</f>
        <v>2.8</v>
      </c>
      <c r="BS126" s="274" t="str">
        <f t="shared" ref="BS126:CE126" si="406">IF(INDEX(BS$18:BS$49,MATCH($BO126,$BO$18:$BO$49,0))="","",INDEX(BS$18:BS$49,MATCH($BO126,$BO$18:$BO$49,0)))</f>
        <v/>
      </c>
      <c r="BT126" s="274" t="str">
        <f t="shared" si="406"/>
        <v/>
      </c>
      <c r="BU126" s="274" t="str">
        <f t="shared" si="406"/>
        <v/>
      </c>
      <c r="BV126" s="274" t="str">
        <f>IF(INDEX(BV$18:BV$49,MATCH($BO126,$BO$18:$BO$49,0))="","",INDEX(BV$18:BV$49,MATCH($BO126,$BO$18:$BO$49,0)))</f>
        <v/>
      </c>
      <c r="BW126" s="274" t="str">
        <f>IF(INDEX(BW$18:BW$49,MATCH($BO126,$BO$18:$BO$49,0))="","",INDEX(BW$18:BW$49,MATCH($BO126,$BO$18:$BO$49,0)))</f>
        <v/>
      </c>
      <c r="BX126" s="274" t="str">
        <f>IF(INDEX(BX$18:BX$49,MATCH($BO126,$BO$18:$BO$49,0))="","",INDEX(BX$18:BX$49,MATCH($BO126,$BO$18:$BO$49,0)))</f>
        <v/>
      </c>
      <c r="BY126" s="274" t="str">
        <f t="shared" si="406"/>
        <v/>
      </c>
      <c r="BZ126" s="274" t="str">
        <f t="shared" si="406"/>
        <v/>
      </c>
      <c r="CA126" s="274" t="str">
        <f t="shared" si="406"/>
        <v/>
      </c>
      <c r="CB126" s="274" t="str">
        <f t="shared" si="406"/>
        <v/>
      </c>
      <c r="CC126" s="274" t="str">
        <f t="shared" si="406"/>
        <v/>
      </c>
      <c r="CD126" s="274" t="str">
        <f t="shared" si="406"/>
        <v/>
      </c>
      <c r="CE126" s="274" t="str">
        <f t="shared" si="406"/>
        <v/>
      </c>
      <c r="CG126" s="277" t="str">
        <f>IF(AQ126="","",IF(ISERROR(VALUE(AQ126)),"",AQ126))</f>
        <v/>
      </c>
      <c r="CI126" s="165" t="str">
        <f>IF(AND(BS126&lt;&gt;"",$CG126&lt;&gt;""),PRODUCT(BS126,$CG126),"")</f>
        <v/>
      </c>
      <c r="CJ126" s="165" t="str">
        <f>IF(AND(BT126&lt;&gt;"",$CG126&lt;&gt;""),PRODUCT(BT126,$CG126),"")</f>
        <v/>
      </c>
      <c r="CK126" s="165" t="str">
        <f>IF(AND(BU126&lt;&gt;"",$CG126&lt;&gt;""),PRODUCT(BU126,$CG126),"")</f>
        <v/>
      </c>
      <c r="CL126" s="281" t="str">
        <f t="shared" ref="CL126" si="407">IF(SUM(CI126:CK129)=0,"",SUM(CI126:CK129))</f>
        <v/>
      </c>
      <c r="CM126" s="165" t="str">
        <f t="shared" ref="CM126" si="408">IF(AND(BV126&lt;&gt;"",$CG126&lt;&gt;""),PRODUCT(BV126,$CG126),"")</f>
        <v/>
      </c>
      <c r="CN126" s="165" t="str">
        <f t="shared" ref="CN126" si="409">IF(AND(BW126&lt;&gt;"",$CG126&lt;&gt;""),PRODUCT(BW126,$CG126),"")</f>
        <v/>
      </c>
      <c r="CO126" s="165" t="str">
        <f t="shared" ref="CO126" si="410">IF(AND(BX126&lt;&gt;"",$CG126&lt;&gt;""),PRODUCT(BX126,$CG126),"")</f>
        <v/>
      </c>
      <c r="CP126" s="281" t="str">
        <f t="shared" ref="CP126" si="411">IF(SUM(CM126:CO129)=0,"",SUM(CM126:CO129))</f>
        <v/>
      </c>
      <c r="CQ126" s="165" t="str">
        <f t="shared" ref="CQ126" si="412">IF(AND(BY126&lt;&gt;"",$CG126&lt;&gt;""),PRODUCT(BY126,$CG126),"")</f>
        <v/>
      </c>
      <c r="CR126" s="165" t="str">
        <f t="shared" ref="CR126" si="413">IF(AND(BZ126&lt;&gt;"",$CG126&lt;&gt;""),PRODUCT(BZ126,$CG126),"")</f>
        <v/>
      </c>
      <c r="CS126" s="165" t="str">
        <f t="shared" ref="CS126" si="414">IF(AND(CA126&lt;&gt;"",$CG126&lt;&gt;""),PRODUCT(CA126,$CG126),"")</f>
        <v/>
      </c>
      <c r="CT126" s="281" t="str">
        <f t="shared" ref="CT126" si="415">IF(AND(CB126&lt;&gt;"",CQ126&lt;&gt;""),PRODUCT(CB126,CQ126),"")</f>
        <v/>
      </c>
      <c r="CU126" s="281" t="str">
        <f t="shared" ref="CU126" si="416">IF(AND(CC126&lt;&gt;"",CR126&lt;&gt;""),PRODUCT(CC126,CR126),"")</f>
        <v/>
      </c>
      <c r="CV126" s="281" t="str">
        <f t="shared" ref="CV126" si="417">IF(AND(CD126&lt;&gt;"",CS126&lt;&gt;""),PRODUCT(CD126,CS126),"")</f>
        <v/>
      </c>
      <c r="CW126" s="165" t="str">
        <f t="shared" ref="CW126" si="418">IF(AND($CE126&lt;&gt;"",CQ126&lt;&gt;""),PRODUCT($CE126,CQ126),"")</f>
        <v/>
      </c>
      <c r="CX126" s="165" t="str">
        <f t="shared" ref="CX126" si="419">IF(AND($CE126&lt;&gt;"",CR126&lt;&gt;""),PRODUCT($CE126,CR126),"")</f>
        <v/>
      </c>
      <c r="CY126" s="165" t="str">
        <f t="shared" ref="CY126" si="420">IF(AND($CE126&lt;&gt;"",CS126&lt;&gt;""),PRODUCT($CE126,CS126),"")</f>
        <v/>
      </c>
    </row>
    <row r="127" spans="3:103" ht="4.5" customHeight="1" x14ac:dyDescent="0.25">
      <c r="X127" s="5"/>
      <c r="Y127" s="5"/>
      <c r="Z127" s="183"/>
      <c r="AA127" s="184"/>
      <c r="AB127" s="184"/>
      <c r="AC127" s="184"/>
      <c r="AD127" s="184"/>
      <c r="AE127" s="184"/>
      <c r="AF127" s="184"/>
      <c r="AG127" s="184"/>
      <c r="AH127" s="184"/>
      <c r="AI127" s="184"/>
      <c r="AJ127" s="184"/>
      <c r="AK127" s="184"/>
      <c r="AL127" s="185"/>
      <c r="AM127" s="189"/>
      <c r="AN127" s="190"/>
      <c r="AO127" s="190"/>
      <c r="AP127" s="191"/>
      <c r="AQ127" s="195"/>
      <c r="AR127" s="196"/>
      <c r="AS127" s="196"/>
      <c r="AT127" s="197"/>
      <c r="AU127" s="201"/>
      <c r="AV127" s="202"/>
      <c r="AW127" s="202"/>
      <c r="AX127" s="202"/>
      <c r="AY127" s="205"/>
      <c r="AZ127" s="205"/>
      <c r="BA127" s="205"/>
      <c r="BB127" s="205"/>
      <c r="BC127" s="205"/>
      <c r="BD127" s="205"/>
      <c r="BE127" s="205"/>
      <c r="BF127" s="205"/>
      <c r="BG127" s="205"/>
      <c r="BH127" s="205"/>
      <c r="BI127" s="207"/>
      <c r="BO127" s="209"/>
      <c r="BP127" s="280"/>
      <c r="BQ127" s="164"/>
      <c r="BS127" s="275"/>
      <c r="BT127" s="275"/>
      <c r="BU127" s="275"/>
      <c r="BV127" s="275"/>
      <c r="BW127" s="275"/>
      <c r="BX127" s="275"/>
      <c r="BY127" s="275"/>
      <c r="BZ127" s="275"/>
      <c r="CA127" s="275"/>
      <c r="CB127" s="275"/>
      <c r="CC127" s="275"/>
      <c r="CD127" s="275"/>
      <c r="CE127" s="275"/>
      <c r="CG127" s="278"/>
      <c r="CI127" s="166"/>
      <c r="CJ127" s="166"/>
      <c r="CK127" s="166"/>
      <c r="CL127" s="282"/>
      <c r="CM127" s="166"/>
      <c r="CN127" s="166"/>
      <c r="CO127" s="166"/>
      <c r="CP127" s="282"/>
      <c r="CQ127" s="166"/>
      <c r="CR127" s="166"/>
      <c r="CS127" s="166"/>
      <c r="CT127" s="282"/>
      <c r="CU127" s="282"/>
      <c r="CV127" s="282"/>
      <c r="CW127" s="166"/>
      <c r="CX127" s="166"/>
      <c r="CY127" s="166"/>
    </row>
    <row r="128" spans="3:103" ht="9" customHeight="1" x14ac:dyDescent="0.25">
      <c r="X128" s="5"/>
      <c r="Y128" s="5"/>
      <c r="Z128" s="183"/>
      <c r="AA128" s="184"/>
      <c r="AB128" s="184"/>
      <c r="AC128" s="184"/>
      <c r="AD128" s="184"/>
      <c r="AE128" s="184"/>
      <c r="AF128" s="184"/>
      <c r="AG128" s="184"/>
      <c r="AH128" s="184"/>
      <c r="AI128" s="184"/>
      <c r="AJ128" s="184"/>
      <c r="AK128" s="184"/>
      <c r="AL128" s="185"/>
      <c r="AM128" s="189"/>
      <c r="AN128" s="190"/>
      <c r="AO128" s="190"/>
      <c r="AP128" s="191"/>
      <c r="AQ128" s="195"/>
      <c r="AR128" s="196"/>
      <c r="AS128" s="196"/>
      <c r="AT128" s="197"/>
      <c r="AU128" s="201"/>
      <c r="AV128" s="202"/>
      <c r="AW128" s="202"/>
      <c r="AX128" s="202"/>
      <c r="AY128" s="205"/>
      <c r="AZ128" s="205"/>
      <c r="BA128" s="205"/>
      <c r="BB128" s="205"/>
      <c r="BC128" s="205"/>
      <c r="BD128" s="205"/>
      <c r="BE128" s="205"/>
      <c r="BF128" s="205"/>
      <c r="BG128" s="205"/>
      <c r="BH128" s="205"/>
      <c r="BI128" s="207"/>
      <c r="BO128" s="209"/>
      <c r="BP128" s="280"/>
      <c r="BQ128" s="164"/>
      <c r="BS128" s="275"/>
      <c r="BT128" s="275"/>
      <c r="BU128" s="275"/>
      <c r="BV128" s="275"/>
      <c r="BW128" s="275"/>
      <c r="BX128" s="275"/>
      <c r="BY128" s="275"/>
      <c r="BZ128" s="275"/>
      <c r="CA128" s="275"/>
      <c r="CB128" s="275"/>
      <c r="CC128" s="275"/>
      <c r="CD128" s="275"/>
      <c r="CE128" s="275"/>
      <c r="CG128" s="278"/>
      <c r="CI128" s="166"/>
      <c r="CJ128" s="166"/>
      <c r="CK128" s="166"/>
      <c r="CL128" s="282"/>
      <c r="CM128" s="166"/>
      <c r="CN128" s="166"/>
      <c r="CO128" s="166"/>
      <c r="CP128" s="282"/>
      <c r="CQ128" s="166"/>
      <c r="CR128" s="166"/>
      <c r="CS128" s="166"/>
      <c r="CT128" s="282"/>
      <c r="CU128" s="282"/>
      <c r="CV128" s="282"/>
      <c r="CW128" s="166"/>
      <c r="CX128" s="166"/>
      <c r="CY128" s="166"/>
    </row>
    <row r="129" spans="2:104" ht="4.5" customHeight="1" x14ac:dyDescent="0.25">
      <c r="C129" s="5"/>
      <c r="D129" s="5"/>
      <c r="E129" s="5"/>
      <c r="F129" s="5"/>
      <c r="G129" s="5"/>
      <c r="H129" s="5"/>
      <c r="I129" s="5"/>
      <c r="J129" s="5"/>
      <c r="K129" s="5"/>
      <c r="L129" s="5"/>
      <c r="M129" s="5"/>
      <c r="N129" s="5"/>
      <c r="O129" s="5"/>
      <c r="P129" s="5"/>
      <c r="Q129" s="5"/>
      <c r="R129" s="5"/>
      <c r="S129" s="5"/>
      <c r="T129" s="5"/>
      <c r="U129" s="5"/>
      <c r="V129" s="5"/>
      <c r="W129" s="5"/>
      <c r="X129" s="5"/>
      <c r="Y129" s="5"/>
      <c r="Z129" s="186"/>
      <c r="AA129" s="187"/>
      <c r="AB129" s="187"/>
      <c r="AC129" s="187"/>
      <c r="AD129" s="187"/>
      <c r="AE129" s="187"/>
      <c r="AF129" s="187"/>
      <c r="AG129" s="187"/>
      <c r="AH129" s="187"/>
      <c r="AI129" s="187"/>
      <c r="AJ129" s="187"/>
      <c r="AK129" s="187"/>
      <c r="AL129" s="188"/>
      <c r="AM129" s="192"/>
      <c r="AN129" s="193"/>
      <c r="AO129" s="193"/>
      <c r="AP129" s="194"/>
      <c r="AQ129" s="198"/>
      <c r="AR129" s="199"/>
      <c r="AS129" s="199"/>
      <c r="AT129" s="200"/>
      <c r="AU129" s="203"/>
      <c r="AV129" s="204"/>
      <c r="AW129" s="204"/>
      <c r="AX129" s="204"/>
      <c r="AY129" s="206"/>
      <c r="AZ129" s="206"/>
      <c r="BA129" s="206"/>
      <c r="BB129" s="206"/>
      <c r="BC129" s="206"/>
      <c r="BD129" s="206"/>
      <c r="BE129" s="206"/>
      <c r="BF129" s="206"/>
      <c r="BG129" s="206"/>
      <c r="BH129" s="206"/>
      <c r="BI129" s="208"/>
      <c r="BO129" s="209"/>
      <c r="BP129" s="280"/>
      <c r="BQ129" s="164"/>
      <c r="BS129" s="276"/>
      <c r="BT129" s="276"/>
      <c r="BU129" s="276"/>
      <c r="BV129" s="276"/>
      <c r="BW129" s="276"/>
      <c r="BX129" s="276"/>
      <c r="BY129" s="276"/>
      <c r="BZ129" s="276"/>
      <c r="CA129" s="276"/>
      <c r="CB129" s="276"/>
      <c r="CC129" s="276"/>
      <c r="CD129" s="276"/>
      <c r="CE129" s="276"/>
      <c r="CG129" s="279"/>
      <c r="CI129" s="167"/>
      <c r="CJ129" s="167"/>
      <c r="CK129" s="167"/>
      <c r="CL129" s="283"/>
      <c r="CM129" s="167"/>
      <c r="CN129" s="167"/>
      <c r="CO129" s="167"/>
      <c r="CP129" s="283"/>
      <c r="CQ129" s="167"/>
      <c r="CR129" s="167"/>
      <c r="CS129" s="167"/>
      <c r="CT129" s="283"/>
      <c r="CU129" s="283"/>
      <c r="CV129" s="283"/>
      <c r="CW129" s="167"/>
      <c r="CX129" s="167"/>
      <c r="CY129" s="167"/>
    </row>
    <row r="130" spans="2:104" ht="12" customHeight="1" x14ac:dyDescent="0.25">
      <c r="C130" s="49" t="str">
        <f>IF(BP130=TRUE,"  Consider calling to verify rebate availability.","")</f>
        <v/>
      </c>
      <c r="X130" s="5"/>
      <c r="Y130" s="5"/>
      <c r="Z130" s="258" t="str">
        <f>"Total  "</f>
        <v xml:space="preserve">Total  </v>
      </c>
      <c r="AA130" s="259"/>
      <c r="AB130" s="259"/>
      <c r="AC130" s="259"/>
      <c r="AD130" s="259"/>
      <c r="AE130" s="259"/>
      <c r="AF130" s="259"/>
      <c r="AG130" s="259"/>
      <c r="AH130" s="259"/>
      <c r="AI130" s="259"/>
      <c r="AJ130" s="259"/>
      <c r="AK130" s="259"/>
      <c r="AL130" s="260"/>
      <c r="AM130" s="261"/>
      <c r="AN130" s="262"/>
      <c r="AO130" s="262"/>
      <c r="AP130" s="263"/>
      <c r="AQ130" s="264" t="str">
        <f>IF(SUM(AQ98:AT125)=0,"",SUM(AQ98:AT125))</f>
        <v/>
      </c>
      <c r="AR130" s="265"/>
      <c r="AS130" s="265"/>
      <c r="AT130" s="266"/>
      <c r="AU130" s="267" t="str">
        <f>IF(SUM(AU98:AX129)=0,"",SUM(AU98:AX129))</f>
        <v/>
      </c>
      <c r="AV130" s="268"/>
      <c r="AW130" s="268"/>
      <c r="AX130" s="269"/>
      <c r="AY130" s="270" t="str">
        <f>IF(SUM(AY98:BB129)=0,"",SUM(AY98:BB129))</f>
        <v/>
      </c>
      <c r="AZ130" s="271"/>
      <c r="BA130" s="271"/>
      <c r="BB130" s="271"/>
      <c r="BC130" s="271"/>
      <c r="BD130" s="272"/>
      <c r="BE130" s="270" t="str">
        <f>IF(SUM(BE98:BH129)=0,"",SUM(BE98:BH129))</f>
        <v/>
      </c>
      <c r="BF130" s="271"/>
      <c r="BG130" s="271"/>
      <c r="BH130" s="271"/>
      <c r="BI130" s="273"/>
      <c r="BN130" s="42">
        <f>IF(BN92&lt;&gt;"",BN92,"")</f>
        <v>2</v>
      </c>
      <c r="BP130" s="41" t="str">
        <f>IF(AND(AU130&lt;&gt;"",AU130&gt;1000),TRUE,"")</f>
        <v/>
      </c>
      <c r="BQ130" s="98">
        <f>SUM(MAX(BN$12:BN129),0)</f>
        <v>2</v>
      </c>
      <c r="BS130" s="40"/>
      <c r="BT130" s="40"/>
      <c r="BU130" s="40"/>
      <c r="BV130" s="40"/>
      <c r="BW130" s="40"/>
      <c r="BX130" s="40"/>
      <c r="BY130" s="40"/>
      <c r="BZ130" s="40"/>
      <c r="CA130" s="40"/>
      <c r="CB130" s="40"/>
      <c r="CC130" s="40"/>
      <c r="CD130" s="40"/>
      <c r="CE130" s="40"/>
      <c r="CG130" s="46" t="str">
        <f t="shared" ref="CG130" si="421">IF(SUM(CG98:CG129)=0,"",SUM(CG98:CG129))</f>
        <v/>
      </c>
      <c r="CI130" s="46" t="str">
        <f t="shared" ref="CI130:CS130" si="422">IF(SUM(CI98:CI129)=0,"",SUM(CI98:CI129))</f>
        <v/>
      </c>
      <c r="CJ130" s="46" t="str">
        <f t="shared" si="422"/>
        <v/>
      </c>
      <c r="CK130" s="46" t="str">
        <f t="shared" si="422"/>
        <v/>
      </c>
      <c r="CL130" s="46" t="str">
        <f t="shared" si="422"/>
        <v/>
      </c>
      <c r="CM130" s="46" t="str">
        <f t="shared" si="422"/>
        <v/>
      </c>
      <c r="CN130" s="46" t="str">
        <f t="shared" si="422"/>
        <v/>
      </c>
      <c r="CO130" s="46" t="str">
        <f t="shared" si="422"/>
        <v/>
      </c>
      <c r="CP130" s="46" t="str">
        <f t="shared" si="422"/>
        <v/>
      </c>
      <c r="CQ130" s="46" t="str">
        <f t="shared" si="422"/>
        <v/>
      </c>
      <c r="CR130" s="46" t="str">
        <f t="shared" si="422"/>
        <v/>
      </c>
      <c r="CS130" s="46" t="str">
        <f t="shared" si="422"/>
        <v/>
      </c>
      <c r="CT130" s="47" t="str">
        <f t="shared" ref="CT130" si="423">IF(OR(SUM(CT98:CT129)=0,SUM(CQ98:CQ129)=0),"",SUM(CT98:CT129)/SUM(CQ98:CQ129))</f>
        <v/>
      </c>
      <c r="CU130" s="47" t="str">
        <f t="shared" ref="CU130" si="424">IF(OR(SUM(CU98:CU129)=0,SUM(CR98:CR129)=0),"",SUM(CU98:CU129)/SUM(CR98:CR129))</f>
        <v/>
      </c>
      <c r="CV130" s="47" t="str">
        <f>IF(OR(SUM(CV98:CV129)=0,SUM(CS98:CS129)=0),"",SUM(CV98:CV129)/SUM(CS98:CS129))</f>
        <v/>
      </c>
      <c r="CW130" s="48" t="str">
        <f t="shared" ref="CW130" si="425">IF(OR(SUM(CW98:CW129)=0,SUM(CQ98:CQ129)=0),"",SUM(CW98:CW129)/SUM(CQ98:CQ129))</f>
        <v/>
      </c>
      <c r="CX130" s="48" t="str">
        <f t="shared" ref="CX130" si="426">IF(OR(SUM(CX98:CX129)=0,SUM(CR98:CR129)=0),"",SUM(CX98:CX129)/SUM(CR98:CR129))</f>
        <v/>
      </c>
      <c r="CY130" s="48" t="str">
        <f>IF(OR(SUM(CY98:CY129)=0,SUM(CS98:CS129)=0),"",SUM(CY98:CY129)/SUM(CS98:CS129))</f>
        <v/>
      </c>
      <c r="CZ130" s="47" t="str">
        <f>IF(SUM(CW130:CY130)=0,"",AVERAGE(CW130:CY130))</f>
        <v/>
      </c>
    </row>
    <row r="131" spans="2:104" ht="4.5" customHeight="1" x14ac:dyDescent="0.25"/>
    <row r="132" spans="2:104" ht="15" customHeight="1" x14ac:dyDescent="0.25">
      <c r="B132" s="2"/>
      <c r="C132" s="3" t="str">
        <f>IF(BN132=0,"Template","Project "&amp;TEXT(BN132,"00"))</f>
        <v>Project 03</v>
      </c>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10"/>
      <c r="BN132" s="41">
        <f>SUM(MAX(BN$5:BN131),1)</f>
        <v>3</v>
      </c>
      <c r="BP132" s="42" t="str">
        <f>IF(AND(AU170&lt;&gt;"",AU170&gt;1000,L166=""),1,"")</f>
        <v/>
      </c>
    </row>
    <row r="133" spans="2:104" ht="4.5" customHeight="1" x14ac:dyDescent="0.25">
      <c r="V133" s="1"/>
      <c r="W133" s="1"/>
    </row>
    <row r="134" spans="2:104" ht="9" customHeight="1" x14ac:dyDescent="0.25">
      <c r="C134" s="151" t="s">
        <v>7</v>
      </c>
      <c r="D134" s="151"/>
      <c r="E134" s="151"/>
      <c r="F134" s="151"/>
      <c r="G134" s="151"/>
      <c r="H134" s="151"/>
      <c r="I134" s="151"/>
      <c r="J134" s="151"/>
      <c r="K134" s="151"/>
      <c r="L134" s="151"/>
      <c r="M134" s="151"/>
      <c r="N134" s="151"/>
      <c r="O134" s="151"/>
      <c r="P134" s="151"/>
      <c r="Q134" s="151"/>
      <c r="R134" s="151"/>
      <c r="S134" s="151"/>
      <c r="T134" s="151"/>
      <c r="U134" s="151"/>
      <c r="V134" s="151"/>
      <c r="W134" s="151"/>
      <c r="X134" s="5"/>
      <c r="Y134" s="5"/>
      <c r="Z134" s="257" t="s">
        <v>85</v>
      </c>
      <c r="AA134" s="169"/>
      <c r="AB134" s="169"/>
      <c r="AC134" s="169"/>
      <c r="AD134" s="169"/>
      <c r="AE134" s="169"/>
      <c r="AF134" s="169"/>
      <c r="AG134" s="169"/>
      <c r="AH134" s="169"/>
      <c r="AI134" s="169"/>
      <c r="AJ134" s="169"/>
      <c r="AK134" s="169"/>
      <c r="AL134" s="170"/>
      <c r="AM134" s="177" t="s">
        <v>6</v>
      </c>
      <c r="AN134" s="177"/>
      <c r="AO134" s="177"/>
      <c r="AP134" s="177"/>
      <c r="AQ134" s="177" t="s">
        <v>5</v>
      </c>
      <c r="AR134" s="177"/>
      <c r="AS134" s="177"/>
      <c r="AT134" s="177"/>
      <c r="AU134" s="177" t="s">
        <v>78</v>
      </c>
      <c r="AV134" s="177"/>
      <c r="AW134" s="177"/>
      <c r="AX134" s="177"/>
      <c r="AY134" s="177" t="s">
        <v>9</v>
      </c>
      <c r="AZ134" s="177"/>
      <c r="BA134" s="177"/>
      <c r="BB134" s="177"/>
      <c r="BC134" s="177"/>
      <c r="BD134" s="177"/>
      <c r="BE134" s="177" t="s">
        <v>10</v>
      </c>
      <c r="BF134" s="177"/>
      <c r="BG134" s="177"/>
      <c r="BH134" s="177"/>
      <c r="BI134" s="180"/>
    </row>
    <row r="135" spans="2:104" ht="4.5" customHeight="1" x14ac:dyDescent="0.25">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5"/>
      <c r="Y135" s="5"/>
      <c r="Z135" s="171"/>
      <c r="AA135" s="172"/>
      <c r="AB135" s="172"/>
      <c r="AC135" s="172"/>
      <c r="AD135" s="172"/>
      <c r="AE135" s="172"/>
      <c r="AF135" s="172"/>
      <c r="AG135" s="172"/>
      <c r="AH135" s="172"/>
      <c r="AI135" s="172"/>
      <c r="AJ135" s="172"/>
      <c r="AK135" s="172"/>
      <c r="AL135" s="173"/>
      <c r="AM135" s="178"/>
      <c r="AN135" s="178"/>
      <c r="AO135" s="178"/>
      <c r="AP135" s="178"/>
      <c r="AQ135" s="178"/>
      <c r="AR135" s="178"/>
      <c r="AS135" s="178"/>
      <c r="AT135" s="178"/>
      <c r="AU135" s="178"/>
      <c r="AV135" s="178"/>
      <c r="AW135" s="178"/>
      <c r="AX135" s="178"/>
      <c r="AY135" s="178"/>
      <c r="AZ135" s="178"/>
      <c r="BA135" s="178"/>
      <c r="BB135" s="178"/>
      <c r="BC135" s="178"/>
      <c r="BD135" s="178"/>
      <c r="BE135" s="178"/>
      <c r="BF135" s="178"/>
      <c r="BG135" s="178"/>
      <c r="BH135" s="178"/>
      <c r="BI135" s="181"/>
    </row>
    <row r="136" spans="2:104" ht="9" customHeight="1" x14ac:dyDescent="0.25">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5"/>
      <c r="Y136" s="5"/>
      <c r="Z136" s="171"/>
      <c r="AA136" s="172"/>
      <c r="AB136" s="172"/>
      <c r="AC136" s="172"/>
      <c r="AD136" s="172"/>
      <c r="AE136" s="172"/>
      <c r="AF136" s="172"/>
      <c r="AG136" s="172"/>
      <c r="AH136" s="172"/>
      <c r="AI136" s="172"/>
      <c r="AJ136" s="172"/>
      <c r="AK136" s="172"/>
      <c r="AL136" s="173"/>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81"/>
    </row>
    <row r="137" spans="2:104" ht="4.5" customHeight="1" x14ac:dyDescent="0.25">
      <c r="C137" s="5"/>
      <c r="D137" s="5"/>
      <c r="E137" s="5"/>
      <c r="F137" s="5"/>
      <c r="G137" s="5"/>
      <c r="H137" s="5"/>
      <c r="I137" s="5"/>
      <c r="J137" s="5"/>
      <c r="K137" s="5"/>
      <c r="L137" s="5"/>
      <c r="M137" s="5"/>
      <c r="N137" s="5"/>
      <c r="O137" s="5"/>
      <c r="P137" s="5"/>
      <c r="Q137" s="5"/>
      <c r="R137" s="5"/>
      <c r="S137" s="5"/>
      <c r="T137" s="5"/>
      <c r="U137" s="5"/>
      <c r="V137" s="5"/>
      <c r="W137" s="5"/>
      <c r="X137" s="5"/>
      <c r="Y137" s="5"/>
      <c r="Z137" s="174"/>
      <c r="AA137" s="175"/>
      <c r="AB137" s="175"/>
      <c r="AC137" s="175"/>
      <c r="AD137" s="175"/>
      <c r="AE137" s="175"/>
      <c r="AF137" s="175"/>
      <c r="AG137" s="175"/>
      <c r="AH137" s="175"/>
      <c r="AI137" s="175"/>
      <c r="AJ137" s="175"/>
      <c r="AK137" s="175"/>
      <c r="AL137" s="176"/>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82"/>
    </row>
    <row r="138" spans="2:104" ht="9" customHeight="1" x14ac:dyDescent="0.25">
      <c r="C138" s="152" t="s">
        <v>2</v>
      </c>
      <c r="D138" s="152"/>
      <c r="E138" s="152"/>
      <c r="F138" s="152"/>
      <c r="G138" s="152"/>
      <c r="H138" s="152"/>
      <c r="I138" s="152"/>
      <c r="J138" s="152"/>
      <c r="K138" s="157"/>
      <c r="L138" s="210"/>
      <c r="M138" s="211"/>
      <c r="N138" s="211"/>
      <c r="O138" s="211"/>
      <c r="P138" s="211"/>
      <c r="Q138" s="211"/>
      <c r="R138" s="211"/>
      <c r="S138" s="211"/>
      <c r="T138" s="211"/>
      <c r="U138" s="211"/>
      <c r="V138" s="211"/>
      <c r="W138" s="212"/>
      <c r="X138" s="5"/>
      <c r="Y138" s="5"/>
      <c r="Z138" s="228" t="s">
        <v>191</v>
      </c>
      <c r="AA138" s="229"/>
      <c r="AB138" s="229"/>
      <c r="AC138" s="229"/>
      <c r="AD138" s="229"/>
      <c r="AE138" s="229"/>
      <c r="AF138" s="229"/>
      <c r="AG138" s="229"/>
      <c r="AH138" s="229"/>
      <c r="AI138" s="229"/>
      <c r="AJ138" s="229"/>
      <c r="AK138" s="229"/>
      <c r="AL138" s="230"/>
      <c r="AM138" s="237">
        <f>IF(SUM(BS138:BU141)=0,"",SUM(BS138:BU141))</f>
        <v>400</v>
      </c>
      <c r="AN138" s="238"/>
      <c r="AO138" s="238"/>
      <c r="AP138" s="239"/>
      <c r="AQ138" s="240"/>
      <c r="AR138" s="241"/>
      <c r="AS138" s="241"/>
      <c r="AT138" s="242"/>
      <c r="AU138" s="243" t="str">
        <f>IF(CL138&lt;&gt;"",CL138,"")</f>
        <v/>
      </c>
      <c r="AV138" s="244"/>
      <c r="AW138" s="244"/>
      <c r="AX138" s="244"/>
      <c r="AY138" s="245" t="str">
        <f>IF(CS138&lt;&gt;"",CS138,"")</f>
        <v/>
      </c>
      <c r="AZ138" s="245"/>
      <c r="BA138" s="245"/>
      <c r="BB138" s="245"/>
      <c r="BC138" s="245"/>
      <c r="BD138" s="245"/>
      <c r="BE138" s="245" t="str">
        <f>IF(CP138&lt;&gt;"",CP138,"")</f>
        <v/>
      </c>
      <c r="BF138" s="245"/>
      <c r="BG138" s="245"/>
      <c r="BH138" s="245"/>
      <c r="BI138" s="246"/>
      <c r="BO138" s="209">
        <v>1</v>
      </c>
      <c r="BQ138" s="164">
        <f>SUM(MAX(BN$12:BN141),BO138/10)</f>
        <v>3.1</v>
      </c>
      <c r="BS138" s="274" t="str">
        <f>IF(INDEX(BS$18:BS$49,MATCH($BO138,$BO$18:$BO$49,0))="","",INDEX(BS$18:BS$49,MATCH($BO138,$BO$18:$BO$49,0)))</f>
        <v/>
      </c>
      <c r="BT138" s="274" t="str">
        <f t="shared" ref="BT138:CE138" si="427">IF(INDEX(BT$18:BT$49,MATCH($BO138,$BO$18:$BO$49,0))="","",INDEX(BT$18:BT$49,MATCH($BO138,$BO$18:$BO$49,0)))</f>
        <v/>
      </c>
      <c r="BU138" s="274">
        <f t="shared" si="427"/>
        <v>400</v>
      </c>
      <c r="BV138" s="274" t="str">
        <f>IF(INDEX(BV$18:BV$49,MATCH($BO138,$BO$18:$BO$49,0))="","",INDEX(BV$18:BV$49,MATCH($BO138,$BO$18:$BO$49,0)))</f>
        <v/>
      </c>
      <c r="BW138" s="274" t="str">
        <f>IF(INDEX(BW$18:BW$49,MATCH($BO138,$BO$18:$BO$49,0))="","",INDEX(BW$18:BW$49,MATCH($BO138,$BO$18:$BO$49,0)))</f>
        <v/>
      </c>
      <c r="BX138" s="274">
        <f>IF(INDEX(BX$18:BX$49,MATCH($BO138,$BO$18:$BO$49,0))="","",INDEX(BX$18:BX$49,MATCH($BO138,$BO$18:$BO$49,0)))</f>
        <v>24.295754000000002</v>
      </c>
      <c r="BY138" s="274" t="str">
        <f t="shared" si="427"/>
        <v/>
      </c>
      <c r="BZ138" s="274" t="str">
        <f t="shared" si="427"/>
        <v/>
      </c>
      <c r="CA138" s="274">
        <f t="shared" si="427"/>
        <v>11196.2</v>
      </c>
      <c r="CB138" s="274" t="str">
        <f t="shared" si="427"/>
        <v/>
      </c>
      <c r="CC138" s="274" t="str">
        <f t="shared" si="427"/>
        <v/>
      </c>
      <c r="CD138" s="274">
        <f t="shared" si="427"/>
        <v>1</v>
      </c>
      <c r="CE138" s="274">
        <f t="shared" si="427"/>
        <v>8</v>
      </c>
      <c r="CG138" s="277" t="str">
        <f>IF(AQ138="","",IF(ISERROR(VALUE(AQ138)),"",AQ138))</f>
        <v/>
      </c>
      <c r="CI138" s="165" t="str">
        <f>IF(AND(BS138&lt;&gt;"",$CG138&lt;&gt;""),PRODUCT(BS138,$CG138),"")</f>
        <v/>
      </c>
      <c r="CJ138" s="165" t="str">
        <f>IF(AND(BT138&lt;&gt;"",$CG138&lt;&gt;""),PRODUCT(BT138,$CG138),"")</f>
        <v/>
      </c>
      <c r="CK138" s="165" t="str">
        <f>IF(AND(BU138&lt;&gt;"",$CG138&lt;&gt;""),PRODUCT(BU138,$CG138),"")</f>
        <v/>
      </c>
      <c r="CL138" s="281" t="str">
        <f>IF(SUM(CI138:CK141)=0,"",SUM(CI138:CK141))</f>
        <v/>
      </c>
      <c r="CM138" s="165" t="str">
        <f>IF(AND(BV138&lt;&gt;"",$CG138&lt;&gt;""),PRODUCT(BV138,$CG138),"")</f>
        <v/>
      </c>
      <c r="CN138" s="165" t="str">
        <f t="shared" ref="CN138" si="428">IF(AND(BW138&lt;&gt;"",$CG138&lt;&gt;""),PRODUCT(BW138,$CG138),"")</f>
        <v/>
      </c>
      <c r="CO138" s="165" t="str">
        <f t="shared" ref="CO138" si="429">IF(AND(BX138&lt;&gt;"",$CG138&lt;&gt;""),PRODUCT(BX138,$CG138),"")</f>
        <v/>
      </c>
      <c r="CP138" s="281" t="str">
        <f>IF(SUM(CM138:CO141)=0,"",SUM(CM138:CO141))</f>
        <v/>
      </c>
      <c r="CQ138" s="165" t="str">
        <f>IF(AND(BY138&lt;&gt;"",$CG138&lt;&gt;""),PRODUCT(BY138,$CG138),"")</f>
        <v/>
      </c>
      <c r="CR138" s="165" t="str">
        <f t="shared" ref="CR138" si="430">IF(AND(BZ138&lt;&gt;"",$CG138&lt;&gt;""),PRODUCT(BZ138,$CG138),"")</f>
        <v/>
      </c>
      <c r="CS138" s="165" t="str">
        <f t="shared" ref="CS138" si="431">IF(AND(CA138&lt;&gt;"",$CG138&lt;&gt;""),PRODUCT(CA138,$CG138),"")</f>
        <v/>
      </c>
      <c r="CT138" s="281" t="str">
        <f>IF(AND(CB138&lt;&gt;"",CQ138&lt;&gt;""),PRODUCT(CB138,CQ138),"")</f>
        <v/>
      </c>
      <c r="CU138" s="281" t="str">
        <f t="shared" ref="CU138" si="432">IF(AND(CC138&lt;&gt;"",CR138&lt;&gt;""),PRODUCT(CC138,CR138),"")</f>
        <v/>
      </c>
      <c r="CV138" s="281" t="str">
        <f>IF(AND(CD138&lt;&gt;"",CS138&lt;&gt;""),PRODUCT(CD138,CS138),"")</f>
        <v/>
      </c>
      <c r="CW138" s="165" t="str">
        <f>IF(AND($CE138&lt;&gt;"",CQ138&lt;&gt;""),PRODUCT($CE138,CQ138),"")</f>
        <v/>
      </c>
      <c r="CX138" s="165" t="str">
        <f t="shared" ref="CX138" si="433">IF(AND($CE138&lt;&gt;"",CR138&lt;&gt;""),PRODUCT($CE138,CR138),"")</f>
        <v/>
      </c>
      <c r="CY138" s="165" t="str">
        <f t="shared" ref="CY138" si="434">IF(AND($CE138&lt;&gt;"",CS138&lt;&gt;""),PRODUCT($CE138,CS138),"")</f>
        <v/>
      </c>
    </row>
    <row r="139" spans="2:104" ht="4.5" customHeight="1" x14ac:dyDescent="0.25">
      <c r="C139" s="152"/>
      <c r="D139" s="152"/>
      <c r="E139" s="152"/>
      <c r="F139" s="152"/>
      <c r="G139" s="152"/>
      <c r="H139" s="152"/>
      <c r="I139" s="152"/>
      <c r="J139" s="152"/>
      <c r="K139" s="157"/>
      <c r="L139" s="213"/>
      <c r="M139" s="214"/>
      <c r="N139" s="214"/>
      <c r="O139" s="214"/>
      <c r="P139" s="214"/>
      <c r="Q139" s="214"/>
      <c r="R139" s="214"/>
      <c r="S139" s="214"/>
      <c r="T139" s="214"/>
      <c r="U139" s="214"/>
      <c r="V139" s="214"/>
      <c r="W139" s="215"/>
      <c r="X139" s="5"/>
      <c r="Y139" s="5"/>
      <c r="Z139" s="231"/>
      <c r="AA139" s="232"/>
      <c r="AB139" s="232"/>
      <c r="AC139" s="232"/>
      <c r="AD139" s="232"/>
      <c r="AE139" s="232"/>
      <c r="AF139" s="232"/>
      <c r="AG139" s="232"/>
      <c r="AH139" s="232"/>
      <c r="AI139" s="232"/>
      <c r="AJ139" s="232"/>
      <c r="AK139" s="232"/>
      <c r="AL139" s="233"/>
      <c r="AM139" s="189"/>
      <c r="AN139" s="190"/>
      <c r="AO139" s="190"/>
      <c r="AP139" s="191"/>
      <c r="AQ139" s="195"/>
      <c r="AR139" s="196"/>
      <c r="AS139" s="196"/>
      <c r="AT139" s="197"/>
      <c r="AU139" s="201"/>
      <c r="AV139" s="202"/>
      <c r="AW139" s="202"/>
      <c r="AX139" s="202"/>
      <c r="AY139" s="205"/>
      <c r="AZ139" s="205"/>
      <c r="BA139" s="205"/>
      <c r="BB139" s="205"/>
      <c r="BC139" s="205"/>
      <c r="BD139" s="205"/>
      <c r="BE139" s="205"/>
      <c r="BF139" s="205"/>
      <c r="BG139" s="205"/>
      <c r="BH139" s="205"/>
      <c r="BI139" s="207"/>
      <c r="BO139" s="209"/>
      <c r="BQ139" s="164"/>
      <c r="BS139" s="275"/>
      <c r="BT139" s="275"/>
      <c r="BU139" s="275"/>
      <c r="BV139" s="275"/>
      <c r="BW139" s="275"/>
      <c r="BX139" s="275"/>
      <c r="BY139" s="275"/>
      <c r="BZ139" s="275"/>
      <c r="CA139" s="275"/>
      <c r="CB139" s="275"/>
      <c r="CC139" s="275"/>
      <c r="CD139" s="275"/>
      <c r="CE139" s="275"/>
      <c r="CG139" s="278"/>
      <c r="CI139" s="166"/>
      <c r="CJ139" s="166"/>
      <c r="CK139" s="166"/>
      <c r="CL139" s="282"/>
      <c r="CM139" s="166"/>
      <c r="CN139" s="166"/>
      <c r="CO139" s="166"/>
      <c r="CP139" s="282"/>
      <c r="CQ139" s="166"/>
      <c r="CR139" s="166"/>
      <c r="CS139" s="166"/>
      <c r="CT139" s="282"/>
      <c r="CU139" s="282"/>
      <c r="CV139" s="282"/>
      <c r="CW139" s="166"/>
      <c r="CX139" s="166"/>
      <c r="CY139" s="166"/>
    </row>
    <row r="140" spans="2:104" ht="9" customHeight="1" x14ac:dyDescent="0.25">
      <c r="C140" s="152"/>
      <c r="D140" s="152"/>
      <c r="E140" s="152"/>
      <c r="F140" s="152"/>
      <c r="G140" s="152"/>
      <c r="H140" s="152"/>
      <c r="I140" s="152"/>
      <c r="J140" s="152"/>
      <c r="K140" s="157"/>
      <c r="L140" s="216"/>
      <c r="M140" s="217"/>
      <c r="N140" s="217"/>
      <c r="O140" s="217"/>
      <c r="P140" s="217"/>
      <c r="Q140" s="217"/>
      <c r="R140" s="217"/>
      <c r="S140" s="217"/>
      <c r="T140" s="217"/>
      <c r="U140" s="217"/>
      <c r="V140" s="217"/>
      <c r="W140" s="218"/>
      <c r="X140" s="5"/>
      <c r="Y140" s="5"/>
      <c r="Z140" s="231"/>
      <c r="AA140" s="232"/>
      <c r="AB140" s="232"/>
      <c r="AC140" s="232"/>
      <c r="AD140" s="232"/>
      <c r="AE140" s="232"/>
      <c r="AF140" s="232"/>
      <c r="AG140" s="232"/>
      <c r="AH140" s="232"/>
      <c r="AI140" s="232"/>
      <c r="AJ140" s="232"/>
      <c r="AK140" s="232"/>
      <c r="AL140" s="233"/>
      <c r="AM140" s="189"/>
      <c r="AN140" s="190"/>
      <c r="AO140" s="190"/>
      <c r="AP140" s="191"/>
      <c r="AQ140" s="195"/>
      <c r="AR140" s="196"/>
      <c r="AS140" s="196"/>
      <c r="AT140" s="197"/>
      <c r="AU140" s="201"/>
      <c r="AV140" s="202"/>
      <c r="AW140" s="202"/>
      <c r="AX140" s="202"/>
      <c r="AY140" s="205"/>
      <c r="AZ140" s="205"/>
      <c r="BA140" s="205"/>
      <c r="BB140" s="205"/>
      <c r="BC140" s="205"/>
      <c r="BD140" s="205"/>
      <c r="BE140" s="205"/>
      <c r="BF140" s="205"/>
      <c r="BG140" s="205"/>
      <c r="BH140" s="205"/>
      <c r="BI140" s="207"/>
      <c r="BO140" s="209"/>
      <c r="BQ140" s="164"/>
      <c r="BS140" s="275"/>
      <c r="BT140" s="275"/>
      <c r="BU140" s="275"/>
      <c r="BV140" s="275"/>
      <c r="BW140" s="275"/>
      <c r="BX140" s="275"/>
      <c r="BY140" s="275"/>
      <c r="BZ140" s="275"/>
      <c r="CA140" s="275"/>
      <c r="CB140" s="275"/>
      <c r="CC140" s="275"/>
      <c r="CD140" s="275"/>
      <c r="CE140" s="275"/>
      <c r="CG140" s="278"/>
      <c r="CI140" s="166"/>
      <c r="CJ140" s="166"/>
      <c r="CK140" s="166"/>
      <c r="CL140" s="282"/>
      <c r="CM140" s="166"/>
      <c r="CN140" s="166"/>
      <c r="CO140" s="166"/>
      <c r="CP140" s="282"/>
      <c r="CQ140" s="166"/>
      <c r="CR140" s="166"/>
      <c r="CS140" s="166"/>
      <c r="CT140" s="282"/>
      <c r="CU140" s="282"/>
      <c r="CV140" s="282"/>
      <c r="CW140" s="166"/>
      <c r="CX140" s="166"/>
      <c r="CY140" s="166"/>
    </row>
    <row r="141" spans="2:104" ht="4.5" customHeight="1" x14ac:dyDescent="0.25">
      <c r="C141" s="6"/>
      <c r="D141" s="6"/>
      <c r="E141" s="6"/>
      <c r="F141" s="6"/>
      <c r="G141" s="6"/>
      <c r="H141" s="6"/>
      <c r="I141" s="6"/>
      <c r="J141" s="6"/>
      <c r="K141" s="6"/>
      <c r="L141" s="5"/>
      <c r="M141" s="5"/>
      <c r="N141" s="5"/>
      <c r="O141" s="5"/>
      <c r="P141" s="5"/>
      <c r="Q141" s="5"/>
      <c r="R141" s="5"/>
      <c r="S141" s="5"/>
      <c r="T141" s="5"/>
      <c r="U141" s="5"/>
      <c r="V141" s="5"/>
      <c r="W141" s="5"/>
      <c r="X141" s="5"/>
      <c r="Y141" s="5"/>
      <c r="Z141" s="234"/>
      <c r="AA141" s="235"/>
      <c r="AB141" s="235"/>
      <c r="AC141" s="235"/>
      <c r="AD141" s="235"/>
      <c r="AE141" s="235"/>
      <c r="AF141" s="235"/>
      <c r="AG141" s="235"/>
      <c r="AH141" s="235"/>
      <c r="AI141" s="235"/>
      <c r="AJ141" s="235"/>
      <c r="AK141" s="235"/>
      <c r="AL141" s="236"/>
      <c r="AM141" s="189"/>
      <c r="AN141" s="190"/>
      <c r="AO141" s="190"/>
      <c r="AP141" s="191"/>
      <c r="AQ141" s="195"/>
      <c r="AR141" s="196"/>
      <c r="AS141" s="196"/>
      <c r="AT141" s="197"/>
      <c r="AU141" s="201"/>
      <c r="AV141" s="202"/>
      <c r="AW141" s="202"/>
      <c r="AX141" s="202"/>
      <c r="AY141" s="205"/>
      <c r="AZ141" s="205"/>
      <c r="BA141" s="205"/>
      <c r="BB141" s="205"/>
      <c r="BC141" s="205"/>
      <c r="BD141" s="205"/>
      <c r="BE141" s="205"/>
      <c r="BF141" s="205"/>
      <c r="BG141" s="205"/>
      <c r="BH141" s="205"/>
      <c r="BI141" s="207"/>
      <c r="BO141" s="209"/>
      <c r="BQ141" s="164"/>
      <c r="BS141" s="276"/>
      <c r="BT141" s="276"/>
      <c r="BU141" s="276"/>
      <c r="BV141" s="276"/>
      <c r="BW141" s="276"/>
      <c r="BX141" s="276"/>
      <c r="BY141" s="276"/>
      <c r="BZ141" s="276"/>
      <c r="CA141" s="276"/>
      <c r="CB141" s="276"/>
      <c r="CC141" s="276"/>
      <c r="CD141" s="276"/>
      <c r="CE141" s="276"/>
      <c r="CG141" s="279"/>
      <c r="CI141" s="167"/>
      <c r="CJ141" s="167"/>
      <c r="CK141" s="167"/>
      <c r="CL141" s="283"/>
      <c r="CM141" s="167"/>
      <c r="CN141" s="167"/>
      <c r="CO141" s="167"/>
      <c r="CP141" s="283"/>
      <c r="CQ141" s="167"/>
      <c r="CR141" s="167"/>
      <c r="CS141" s="167"/>
      <c r="CT141" s="283"/>
      <c r="CU141" s="283"/>
      <c r="CV141" s="283"/>
      <c r="CW141" s="167"/>
      <c r="CX141" s="167"/>
      <c r="CY141" s="167"/>
    </row>
    <row r="142" spans="2:104" ht="9" customHeight="1" x14ac:dyDescent="0.25">
      <c r="C142" s="152" t="s">
        <v>3</v>
      </c>
      <c r="D142" s="152"/>
      <c r="E142" s="152"/>
      <c r="F142" s="152"/>
      <c r="G142" s="152"/>
      <c r="H142" s="152"/>
      <c r="I142" s="152"/>
      <c r="J142" s="152"/>
      <c r="K142" s="157"/>
      <c r="L142" s="210"/>
      <c r="M142" s="211"/>
      <c r="N142" s="211"/>
      <c r="O142" s="211"/>
      <c r="P142" s="211"/>
      <c r="Q142" s="211"/>
      <c r="R142" s="211"/>
      <c r="S142" s="211"/>
      <c r="T142" s="211"/>
      <c r="U142" s="211"/>
      <c r="V142" s="211"/>
      <c r="W142" s="212"/>
      <c r="X142" s="5"/>
      <c r="Y142" s="5"/>
      <c r="Z142" s="219" t="s">
        <v>192</v>
      </c>
      <c r="AA142" s="220"/>
      <c r="AB142" s="220"/>
      <c r="AC142" s="220"/>
      <c r="AD142" s="220"/>
      <c r="AE142" s="220"/>
      <c r="AF142" s="220"/>
      <c r="AG142" s="220"/>
      <c r="AH142" s="220"/>
      <c r="AI142" s="220"/>
      <c r="AJ142" s="220"/>
      <c r="AK142" s="220"/>
      <c r="AL142" s="221"/>
      <c r="AM142" s="189">
        <f t="shared" ref="AM142" si="435">IF(SUM(BS142:BU145)=0,"",SUM(BS142:BU145))</f>
        <v>50</v>
      </c>
      <c r="AN142" s="190"/>
      <c r="AO142" s="190"/>
      <c r="AP142" s="191"/>
      <c r="AQ142" s="195"/>
      <c r="AR142" s="196"/>
      <c r="AS142" s="196"/>
      <c r="AT142" s="197"/>
      <c r="AU142" s="201" t="str">
        <f>IF(CL142&lt;&gt;"",CL142,"")</f>
        <v/>
      </c>
      <c r="AV142" s="202"/>
      <c r="AW142" s="202"/>
      <c r="AX142" s="202"/>
      <c r="AY142" s="205" t="str">
        <f>IF(CS142&lt;&gt;"",CS142,"")</f>
        <v/>
      </c>
      <c r="AZ142" s="205"/>
      <c r="BA142" s="205"/>
      <c r="BB142" s="205"/>
      <c r="BC142" s="205"/>
      <c r="BD142" s="205"/>
      <c r="BE142" s="205" t="str">
        <f>IF(CP142&lt;&gt;"",CP142,"")</f>
        <v/>
      </c>
      <c r="BF142" s="205"/>
      <c r="BG142" s="205"/>
      <c r="BH142" s="205"/>
      <c r="BI142" s="207"/>
      <c r="BO142" s="209">
        <v>2</v>
      </c>
      <c r="BQ142" s="164">
        <f>SUM(MAX(BN$12:BN145),BO142/10)</f>
        <v>3.2</v>
      </c>
      <c r="BS142" s="274" t="str">
        <f t="shared" ref="BS142:CE142" si="436">IF(INDEX(BS$18:BS$49,MATCH($BO142,$BO$18:$BO$49,0))="","",INDEX(BS$18:BS$49,MATCH($BO142,$BO$18:$BO$49,0)))</f>
        <v/>
      </c>
      <c r="BT142" s="274" t="str">
        <f t="shared" si="436"/>
        <v/>
      </c>
      <c r="BU142" s="274">
        <f t="shared" si="436"/>
        <v>50</v>
      </c>
      <c r="BV142" s="274" t="str">
        <f>IF(INDEX(BV$18:BV$49,MATCH($BO142,$BO$18:$BO$49,0))="","",INDEX(BV$18:BV$49,MATCH($BO142,$BO$18:$BO$49,0)))</f>
        <v/>
      </c>
      <c r="BW142" s="274" t="str">
        <f>IF(INDEX(BW$18:BW$49,MATCH($BO142,$BO$18:$BO$49,0))="","",INDEX(BW$18:BW$49,MATCH($BO142,$BO$18:$BO$49,0)))</f>
        <v/>
      </c>
      <c r="BX142" s="274" t="str">
        <f>IF(INDEX(BX$18:BX$49,MATCH($BO142,$BO$18:$BO$49,0))="","",INDEX(BX$18:BX$49,MATCH($BO142,$BO$18:$BO$49,0)))</f>
        <v/>
      </c>
      <c r="BY142" s="274" t="str">
        <f t="shared" si="436"/>
        <v/>
      </c>
      <c r="BZ142" s="274" t="str">
        <f t="shared" si="436"/>
        <v/>
      </c>
      <c r="CA142" s="274" t="str">
        <f t="shared" si="436"/>
        <v/>
      </c>
      <c r="CB142" s="274" t="str">
        <f t="shared" si="436"/>
        <v/>
      </c>
      <c r="CC142" s="274" t="str">
        <f t="shared" si="436"/>
        <v/>
      </c>
      <c r="CD142" s="274">
        <f t="shared" si="436"/>
        <v>1</v>
      </c>
      <c r="CE142" s="274">
        <f t="shared" si="436"/>
        <v>8</v>
      </c>
      <c r="CG142" s="277" t="str">
        <f>IF(AQ142="","",IF(ISERROR(VALUE(AQ142)),"",AQ142))</f>
        <v/>
      </c>
      <c r="CI142" s="165" t="str">
        <f>IF(AND(BS142&lt;&gt;"",$CG142&lt;&gt;""),PRODUCT(BS142,$CG142),"")</f>
        <v/>
      </c>
      <c r="CJ142" s="165" t="str">
        <f>IF(AND(BT142&lt;&gt;"",$CG142&lt;&gt;""),PRODUCT(BT142,$CG142),"")</f>
        <v/>
      </c>
      <c r="CK142" s="165" t="str">
        <f>IF(AND(BU142&lt;&gt;"",$CG142&lt;&gt;""),PRODUCT(BU142,$CG142),"")</f>
        <v/>
      </c>
      <c r="CL142" s="281" t="str">
        <f t="shared" ref="CL142" si="437">IF(SUM(CI142:CK145)=0,"",SUM(CI142:CK145))</f>
        <v/>
      </c>
      <c r="CM142" s="165" t="str">
        <f t="shared" ref="CM142" si="438">IF(AND(BV142&lt;&gt;"",$CG142&lt;&gt;""),PRODUCT(BV142,$CG142),"")</f>
        <v/>
      </c>
      <c r="CN142" s="165" t="str">
        <f t="shared" ref="CN142" si="439">IF(AND(BW142&lt;&gt;"",$CG142&lt;&gt;""),PRODUCT(BW142,$CG142),"")</f>
        <v/>
      </c>
      <c r="CO142" s="165" t="str">
        <f t="shared" ref="CO142" si="440">IF(AND(BX142&lt;&gt;"",$CG142&lt;&gt;""),PRODUCT(BX142,$CG142),"")</f>
        <v/>
      </c>
      <c r="CP142" s="281" t="str">
        <f t="shared" ref="CP142" si="441">IF(SUM(CM142:CO145)=0,"",SUM(CM142:CO145))</f>
        <v/>
      </c>
      <c r="CQ142" s="165" t="str">
        <f t="shared" ref="CQ142" si="442">IF(AND(BY142&lt;&gt;"",$CG142&lt;&gt;""),PRODUCT(BY142,$CG142),"")</f>
        <v/>
      </c>
      <c r="CR142" s="165" t="str">
        <f t="shared" ref="CR142" si="443">IF(AND(BZ142&lt;&gt;"",$CG142&lt;&gt;""),PRODUCT(BZ142,$CG142),"")</f>
        <v/>
      </c>
      <c r="CS142" s="165" t="str">
        <f t="shared" ref="CS142" si="444">IF(AND(CA142&lt;&gt;"",$CG142&lt;&gt;""),PRODUCT(CA142,$CG142),"")</f>
        <v/>
      </c>
      <c r="CT142" s="281" t="str">
        <f t="shared" ref="CT142" si="445">IF(AND(CB142&lt;&gt;"",CQ142&lt;&gt;""),PRODUCT(CB142,CQ142),"")</f>
        <v/>
      </c>
      <c r="CU142" s="281" t="str">
        <f t="shared" ref="CU142" si="446">IF(AND(CC142&lt;&gt;"",CR142&lt;&gt;""),PRODUCT(CC142,CR142),"")</f>
        <v/>
      </c>
      <c r="CV142" s="281" t="str">
        <f t="shared" ref="CV142" si="447">IF(AND(CD142&lt;&gt;"",CS142&lt;&gt;""),PRODUCT(CD142,CS142),"")</f>
        <v/>
      </c>
      <c r="CW142" s="165" t="str">
        <f t="shared" ref="CW142" si="448">IF(AND($CE142&lt;&gt;"",CQ142&lt;&gt;""),PRODUCT($CE142,CQ142),"")</f>
        <v/>
      </c>
      <c r="CX142" s="165" t="str">
        <f t="shared" ref="CX142" si="449">IF(AND($CE142&lt;&gt;"",CR142&lt;&gt;""),PRODUCT($CE142,CR142),"")</f>
        <v/>
      </c>
      <c r="CY142" s="165" t="str">
        <f t="shared" ref="CY142" si="450">IF(AND($CE142&lt;&gt;"",CS142&lt;&gt;""),PRODUCT($CE142,CS142),"")</f>
        <v/>
      </c>
    </row>
    <row r="143" spans="2:104" ht="4.5" customHeight="1" x14ac:dyDescent="0.25">
      <c r="C143" s="152"/>
      <c r="D143" s="152"/>
      <c r="E143" s="152"/>
      <c r="F143" s="152"/>
      <c r="G143" s="152"/>
      <c r="H143" s="152"/>
      <c r="I143" s="152"/>
      <c r="J143" s="152"/>
      <c r="K143" s="157"/>
      <c r="L143" s="213"/>
      <c r="M143" s="214"/>
      <c r="N143" s="214"/>
      <c r="O143" s="214"/>
      <c r="P143" s="214"/>
      <c r="Q143" s="214"/>
      <c r="R143" s="214"/>
      <c r="S143" s="214"/>
      <c r="T143" s="214"/>
      <c r="U143" s="214"/>
      <c r="V143" s="214"/>
      <c r="W143" s="215"/>
      <c r="X143" s="5"/>
      <c r="Y143" s="5"/>
      <c r="Z143" s="222"/>
      <c r="AA143" s="223"/>
      <c r="AB143" s="223"/>
      <c r="AC143" s="223"/>
      <c r="AD143" s="223"/>
      <c r="AE143" s="223"/>
      <c r="AF143" s="223"/>
      <c r="AG143" s="223"/>
      <c r="AH143" s="223"/>
      <c r="AI143" s="223"/>
      <c r="AJ143" s="223"/>
      <c r="AK143" s="223"/>
      <c r="AL143" s="224"/>
      <c r="AM143" s="189"/>
      <c r="AN143" s="190"/>
      <c r="AO143" s="190"/>
      <c r="AP143" s="191"/>
      <c r="AQ143" s="195"/>
      <c r="AR143" s="196"/>
      <c r="AS143" s="196"/>
      <c r="AT143" s="197"/>
      <c r="AU143" s="201"/>
      <c r="AV143" s="202"/>
      <c r="AW143" s="202"/>
      <c r="AX143" s="202"/>
      <c r="AY143" s="205"/>
      <c r="AZ143" s="205"/>
      <c r="BA143" s="205"/>
      <c r="BB143" s="205"/>
      <c r="BC143" s="205"/>
      <c r="BD143" s="205"/>
      <c r="BE143" s="205"/>
      <c r="BF143" s="205"/>
      <c r="BG143" s="205"/>
      <c r="BH143" s="205"/>
      <c r="BI143" s="207"/>
      <c r="BO143" s="209"/>
      <c r="BQ143" s="164"/>
      <c r="BS143" s="275"/>
      <c r="BT143" s="275"/>
      <c r="BU143" s="275"/>
      <c r="BV143" s="275"/>
      <c r="BW143" s="275"/>
      <c r="BX143" s="275"/>
      <c r="BY143" s="275"/>
      <c r="BZ143" s="275"/>
      <c r="CA143" s="275"/>
      <c r="CB143" s="275"/>
      <c r="CC143" s="275"/>
      <c r="CD143" s="275"/>
      <c r="CE143" s="275"/>
      <c r="CG143" s="278"/>
      <c r="CI143" s="166"/>
      <c r="CJ143" s="166"/>
      <c r="CK143" s="166"/>
      <c r="CL143" s="282"/>
      <c r="CM143" s="166"/>
      <c r="CN143" s="166"/>
      <c r="CO143" s="166"/>
      <c r="CP143" s="282"/>
      <c r="CQ143" s="166"/>
      <c r="CR143" s="166"/>
      <c r="CS143" s="166"/>
      <c r="CT143" s="282"/>
      <c r="CU143" s="282"/>
      <c r="CV143" s="282"/>
      <c r="CW143" s="166"/>
      <c r="CX143" s="166"/>
      <c r="CY143" s="166"/>
    </row>
    <row r="144" spans="2:104" ht="9" customHeight="1" x14ac:dyDescent="0.25">
      <c r="C144" s="152"/>
      <c r="D144" s="152"/>
      <c r="E144" s="152"/>
      <c r="F144" s="152"/>
      <c r="G144" s="152"/>
      <c r="H144" s="152"/>
      <c r="I144" s="152"/>
      <c r="J144" s="152"/>
      <c r="K144" s="157"/>
      <c r="L144" s="216"/>
      <c r="M144" s="217"/>
      <c r="N144" s="217"/>
      <c r="O144" s="217"/>
      <c r="P144" s="217"/>
      <c r="Q144" s="217"/>
      <c r="R144" s="217"/>
      <c r="S144" s="217"/>
      <c r="T144" s="217"/>
      <c r="U144" s="217"/>
      <c r="V144" s="217"/>
      <c r="W144" s="218"/>
      <c r="X144" s="5"/>
      <c r="Y144" s="5"/>
      <c r="Z144" s="222"/>
      <c r="AA144" s="223"/>
      <c r="AB144" s="223"/>
      <c r="AC144" s="223"/>
      <c r="AD144" s="223"/>
      <c r="AE144" s="223"/>
      <c r="AF144" s="223"/>
      <c r="AG144" s="223"/>
      <c r="AH144" s="223"/>
      <c r="AI144" s="223"/>
      <c r="AJ144" s="223"/>
      <c r="AK144" s="223"/>
      <c r="AL144" s="224"/>
      <c r="AM144" s="189"/>
      <c r="AN144" s="190"/>
      <c r="AO144" s="190"/>
      <c r="AP144" s="191"/>
      <c r="AQ144" s="195"/>
      <c r="AR144" s="196"/>
      <c r="AS144" s="196"/>
      <c r="AT144" s="197"/>
      <c r="AU144" s="201"/>
      <c r="AV144" s="202"/>
      <c r="AW144" s="202"/>
      <c r="AX144" s="202"/>
      <c r="AY144" s="205"/>
      <c r="AZ144" s="205"/>
      <c r="BA144" s="205"/>
      <c r="BB144" s="205"/>
      <c r="BC144" s="205"/>
      <c r="BD144" s="205"/>
      <c r="BE144" s="205"/>
      <c r="BF144" s="205"/>
      <c r="BG144" s="205"/>
      <c r="BH144" s="205"/>
      <c r="BI144" s="207"/>
      <c r="BO144" s="209"/>
      <c r="BQ144" s="164"/>
      <c r="BS144" s="275"/>
      <c r="BT144" s="275"/>
      <c r="BU144" s="275"/>
      <c r="BV144" s="275"/>
      <c r="BW144" s="275"/>
      <c r="BX144" s="275"/>
      <c r="BY144" s="275"/>
      <c r="BZ144" s="275"/>
      <c r="CA144" s="275"/>
      <c r="CB144" s="275"/>
      <c r="CC144" s="275"/>
      <c r="CD144" s="275"/>
      <c r="CE144" s="275"/>
      <c r="CG144" s="278"/>
      <c r="CI144" s="166"/>
      <c r="CJ144" s="166"/>
      <c r="CK144" s="166"/>
      <c r="CL144" s="282"/>
      <c r="CM144" s="166"/>
      <c r="CN144" s="166"/>
      <c r="CO144" s="166"/>
      <c r="CP144" s="282"/>
      <c r="CQ144" s="166"/>
      <c r="CR144" s="166"/>
      <c r="CS144" s="166"/>
      <c r="CT144" s="282"/>
      <c r="CU144" s="282"/>
      <c r="CV144" s="282"/>
      <c r="CW144" s="166"/>
      <c r="CX144" s="166"/>
      <c r="CY144" s="166"/>
    </row>
    <row r="145" spans="3:103" ht="4.5" customHeight="1" x14ac:dyDescent="0.25">
      <c r="C145" s="6"/>
      <c r="D145" s="6"/>
      <c r="E145" s="6"/>
      <c r="F145" s="6"/>
      <c r="G145" s="6"/>
      <c r="H145" s="6"/>
      <c r="I145" s="6"/>
      <c r="J145" s="6"/>
      <c r="K145" s="6"/>
      <c r="L145" s="5"/>
      <c r="M145" s="5"/>
      <c r="N145" s="5"/>
      <c r="O145" s="5"/>
      <c r="P145" s="5"/>
      <c r="Q145" s="5"/>
      <c r="R145" s="5"/>
      <c r="S145" s="5"/>
      <c r="T145" s="5"/>
      <c r="U145" s="5"/>
      <c r="V145" s="5"/>
      <c r="W145" s="5"/>
      <c r="X145" s="5"/>
      <c r="Y145" s="5"/>
      <c r="Z145" s="222"/>
      <c r="AA145" s="223"/>
      <c r="AB145" s="223"/>
      <c r="AC145" s="223"/>
      <c r="AD145" s="223"/>
      <c r="AE145" s="223"/>
      <c r="AF145" s="223"/>
      <c r="AG145" s="223"/>
      <c r="AH145" s="223"/>
      <c r="AI145" s="223"/>
      <c r="AJ145" s="223"/>
      <c r="AK145" s="223"/>
      <c r="AL145" s="224"/>
      <c r="AM145" s="189"/>
      <c r="AN145" s="190"/>
      <c r="AO145" s="190"/>
      <c r="AP145" s="191"/>
      <c r="AQ145" s="195"/>
      <c r="AR145" s="196"/>
      <c r="AS145" s="196"/>
      <c r="AT145" s="197"/>
      <c r="AU145" s="201"/>
      <c r="AV145" s="202"/>
      <c r="AW145" s="202"/>
      <c r="AX145" s="202"/>
      <c r="AY145" s="205"/>
      <c r="AZ145" s="205"/>
      <c r="BA145" s="205"/>
      <c r="BB145" s="205"/>
      <c r="BC145" s="205"/>
      <c r="BD145" s="205"/>
      <c r="BE145" s="205"/>
      <c r="BF145" s="205"/>
      <c r="BG145" s="205"/>
      <c r="BH145" s="205"/>
      <c r="BI145" s="207"/>
      <c r="BO145" s="209"/>
      <c r="BQ145" s="164"/>
      <c r="BS145" s="276"/>
      <c r="BT145" s="276"/>
      <c r="BU145" s="276"/>
      <c r="BV145" s="276"/>
      <c r="BW145" s="276"/>
      <c r="BX145" s="276"/>
      <c r="BY145" s="276"/>
      <c r="BZ145" s="276"/>
      <c r="CA145" s="276"/>
      <c r="CB145" s="276"/>
      <c r="CC145" s="276"/>
      <c r="CD145" s="276"/>
      <c r="CE145" s="276"/>
      <c r="CG145" s="279"/>
      <c r="CI145" s="167"/>
      <c r="CJ145" s="167"/>
      <c r="CK145" s="167"/>
      <c r="CL145" s="283"/>
      <c r="CM145" s="167"/>
      <c r="CN145" s="167"/>
      <c r="CO145" s="167"/>
      <c r="CP145" s="283"/>
      <c r="CQ145" s="167"/>
      <c r="CR145" s="167"/>
      <c r="CS145" s="167"/>
      <c r="CT145" s="283"/>
      <c r="CU145" s="283"/>
      <c r="CV145" s="283"/>
      <c r="CW145" s="167"/>
      <c r="CX145" s="167"/>
      <c r="CY145" s="167"/>
    </row>
    <row r="146" spans="3:103" ht="9" customHeight="1" x14ac:dyDescent="0.25">
      <c r="C146" s="247" t="s">
        <v>13</v>
      </c>
      <c r="D146" s="152"/>
      <c r="E146" s="152"/>
      <c r="F146" s="152"/>
      <c r="G146" s="152"/>
      <c r="H146" s="152"/>
      <c r="I146" s="152"/>
      <c r="J146" s="152"/>
      <c r="K146" s="157"/>
      <c r="L146" s="210"/>
      <c r="M146" s="211"/>
      <c r="N146" s="211"/>
      <c r="O146" s="211"/>
      <c r="P146" s="211"/>
      <c r="Q146" s="211"/>
      <c r="R146" s="211"/>
      <c r="S146" s="211"/>
      <c r="T146" s="211"/>
      <c r="U146" s="211"/>
      <c r="V146" s="211"/>
      <c r="W146" s="212"/>
      <c r="X146" s="5"/>
      <c r="Y146" s="5"/>
      <c r="Z146" s="219" t="s">
        <v>26</v>
      </c>
      <c r="AA146" s="220"/>
      <c r="AB146" s="220"/>
      <c r="AC146" s="220"/>
      <c r="AD146" s="220"/>
      <c r="AE146" s="220"/>
      <c r="AF146" s="220"/>
      <c r="AG146" s="220"/>
      <c r="AH146" s="220"/>
      <c r="AI146" s="220"/>
      <c r="AJ146" s="220"/>
      <c r="AK146" s="220"/>
      <c r="AL146" s="221"/>
      <c r="AM146" s="189">
        <f t="shared" ref="AM146" si="451">IF(SUM(BS146:BU149)=0,"",SUM(BS146:BU149))</f>
        <v>30</v>
      </c>
      <c r="AN146" s="190"/>
      <c r="AO146" s="190"/>
      <c r="AP146" s="191"/>
      <c r="AQ146" s="195"/>
      <c r="AR146" s="196"/>
      <c r="AS146" s="196"/>
      <c r="AT146" s="197"/>
      <c r="AU146" s="201" t="str">
        <f t="shared" ref="AU146" si="452">IF(CL146&lt;&gt;"",CL146,"")</f>
        <v/>
      </c>
      <c r="AV146" s="202"/>
      <c r="AW146" s="202"/>
      <c r="AX146" s="202"/>
      <c r="AY146" s="205" t="str">
        <f t="shared" ref="AY146" si="453">IF(CS146&lt;&gt;"",CS146,"")</f>
        <v/>
      </c>
      <c r="AZ146" s="205"/>
      <c r="BA146" s="205"/>
      <c r="BB146" s="205"/>
      <c r="BC146" s="205"/>
      <c r="BD146" s="205"/>
      <c r="BE146" s="205" t="str">
        <f t="shared" ref="BE146" si="454">IF(CP146&lt;&gt;"",CP146,"")</f>
        <v/>
      </c>
      <c r="BF146" s="205"/>
      <c r="BG146" s="205"/>
      <c r="BH146" s="205"/>
      <c r="BI146" s="207"/>
      <c r="BO146" s="209">
        <v>3</v>
      </c>
      <c r="BQ146" s="164">
        <f>SUM(MAX(BN$12:BN149),BO146/10)</f>
        <v>3.3</v>
      </c>
      <c r="BS146" s="274" t="str">
        <f t="shared" ref="BS146:CE146" si="455">IF(INDEX(BS$18:BS$49,MATCH($BO146,$BO$18:$BO$49,0))="","",INDEX(BS$18:BS$49,MATCH($BO146,$BO$18:$BO$49,0)))</f>
        <v/>
      </c>
      <c r="BT146" s="274" t="str">
        <f t="shared" si="455"/>
        <v/>
      </c>
      <c r="BU146" s="274">
        <f t="shared" si="455"/>
        <v>30</v>
      </c>
      <c r="BV146" s="274" t="str">
        <f>IF(INDEX(BV$18:BV$49,MATCH($BO146,$BO$18:$BO$49,0))="","",INDEX(BV$18:BV$49,MATCH($BO146,$BO$18:$BO$49,0)))</f>
        <v/>
      </c>
      <c r="BW146" s="274" t="str">
        <f>IF(INDEX(BW$18:BW$49,MATCH($BO146,$BO$18:$BO$49,0))="","",INDEX(BW$18:BW$49,MATCH($BO146,$BO$18:$BO$49,0)))</f>
        <v/>
      </c>
      <c r="BX146" s="274">
        <f>IF(INDEX(BX$18:BX$49,MATCH($BO146,$BO$18:$BO$49,0))="","",INDEX(BX$18:BX$49,MATCH($BO146,$BO$18:$BO$49,0)))</f>
        <v>12.147877000000001</v>
      </c>
      <c r="BY146" s="274" t="str">
        <f t="shared" si="455"/>
        <v/>
      </c>
      <c r="BZ146" s="274" t="str">
        <f t="shared" si="455"/>
        <v/>
      </c>
      <c r="CA146" s="274">
        <f t="shared" si="455"/>
        <v>5598.1</v>
      </c>
      <c r="CB146" s="274" t="str">
        <f t="shared" si="455"/>
        <v/>
      </c>
      <c r="CC146" s="274" t="str">
        <f t="shared" si="455"/>
        <v/>
      </c>
      <c r="CD146" s="274">
        <f t="shared" si="455"/>
        <v>1</v>
      </c>
      <c r="CE146" s="274">
        <f t="shared" si="455"/>
        <v>8</v>
      </c>
      <c r="CG146" s="277" t="str">
        <f>IF(AQ146="","",IF(ISERROR(VALUE(AQ146)),"",AQ146))</f>
        <v/>
      </c>
      <c r="CI146" s="165" t="str">
        <f>IF(AND(BS146&lt;&gt;"",$CG146&lt;&gt;""),PRODUCT(BS146,$CG146),"")</f>
        <v/>
      </c>
      <c r="CJ146" s="165" t="str">
        <f>IF(AND(BT146&lt;&gt;"",$CG146&lt;&gt;""),PRODUCT(BT146,$CG146),"")</f>
        <v/>
      </c>
      <c r="CK146" s="165" t="str">
        <f>IF(AND(BU146&lt;&gt;"",$CG146&lt;&gt;""),PRODUCT(BU146,$CG146),"")</f>
        <v/>
      </c>
      <c r="CL146" s="281" t="str">
        <f t="shared" ref="CL146" si="456">IF(SUM(CI146:CK149)=0,"",SUM(CI146:CK149))</f>
        <v/>
      </c>
      <c r="CM146" s="165" t="str">
        <f t="shared" ref="CM146" si="457">IF(AND(BV146&lt;&gt;"",$CG146&lt;&gt;""),PRODUCT(BV146,$CG146),"")</f>
        <v/>
      </c>
      <c r="CN146" s="165" t="str">
        <f t="shared" ref="CN146" si="458">IF(AND(BW146&lt;&gt;"",$CG146&lt;&gt;""),PRODUCT(BW146,$CG146),"")</f>
        <v/>
      </c>
      <c r="CO146" s="165" t="str">
        <f t="shared" ref="CO146" si="459">IF(AND(BX146&lt;&gt;"",$CG146&lt;&gt;""),PRODUCT(BX146,$CG146),"")</f>
        <v/>
      </c>
      <c r="CP146" s="281" t="str">
        <f t="shared" ref="CP146" si="460">IF(SUM(CM146:CO149)=0,"",SUM(CM146:CO149))</f>
        <v/>
      </c>
      <c r="CQ146" s="165" t="str">
        <f t="shared" ref="CQ146" si="461">IF(AND(BY146&lt;&gt;"",$CG146&lt;&gt;""),PRODUCT(BY146,$CG146),"")</f>
        <v/>
      </c>
      <c r="CR146" s="165" t="str">
        <f t="shared" ref="CR146" si="462">IF(AND(BZ146&lt;&gt;"",$CG146&lt;&gt;""),PRODUCT(BZ146,$CG146),"")</f>
        <v/>
      </c>
      <c r="CS146" s="165" t="str">
        <f t="shared" ref="CS146" si="463">IF(AND(CA146&lt;&gt;"",$CG146&lt;&gt;""),PRODUCT(CA146,$CG146),"")</f>
        <v/>
      </c>
      <c r="CT146" s="281" t="str">
        <f t="shared" ref="CT146" si="464">IF(AND(CB146&lt;&gt;"",CQ146&lt;&gt;""),PRODUCT(CB146,CQ146),"")</f>
        <v/>
      </c>
      <c r="CU146" s="281" t="str">
        <f t="shared" ref="CU146" si="465">IF(AND(CC146&lt;&gt;"",CR146&lt;&gt;""),PRODUCT(CC146,CR146),"")</f>
        <v/>
      </c>
      <c r="CV146" s="281" t="str">
        <f t="shared" ref="CV146" si="466">IF(AND(CD146&lt;&gt;"",CS146&lt;&gt;""),PRODUCT(CD146,CS146),"")</f>
        <v/>
      </c>
      <c r="CW146" s="165" t="str">
        <f t="shared" ref="CW146" si="467">IF(AND($CE146&lt;&gt;"",CQ146&lt;&gt;""),PRODUCT($CE146,CQ146),"")</f>
        <v/>
      </c>
      <c r="CX146" s="165" t="str">
        <f t="shared" ref="CX146" si="468">IF(AND($CE146&lt;&gt;"",CR146&lt;&gt;""),PRODUCT($CE146,CR146),"")</f>
        <v/>
      </c>
      <c r="CY146" s="165" t="str">
        <f t="shared" ref="CY146" si="469">IF(AND($CE146&lt;&gt;"",CS146&lt;&gt;""),PRODUCT($CE146,CS146),"")</f>
        <v/>
      </c>
    </row>
    <row r="147" spans="3:103" ht="4.5" customHeight="1" x14ac:dyDescent="0.25">
      <c r="C147" s="152"/>
      <c r="D147" s="152"/>
      <c r="E147" s="152"/>
      <c r="F147" s="152"/>
      <c r="G147" s="152"/>
      <c r="H147" s="152"/>
      <c r="I147" s="152"/>
      <c r="J147" s="152"/>
      <c r="K147" s="157"/>
      <c r="L147" s="213"/>
      <c r="M147" s="214"/>
      <c r="N147" s="214"/>
      <c r="O147" s="214"/>
      <c r="P147" s="214"/>
      <c r="Q147" s="214"/>
      <c r="R147" s="214"/>
      <c r="S147" s="214"/>
      <c r="T147" s="214"/>
      <c r="U147" s="214"/>
      <c r="V147" s="214"/>
      <c r="W147" s="215"/>
      <c r="X147" s="5"/>
      <c r="Y147" s="5"/>
      <c r="Z147" s="222"/>
      <c r="AA147" s="223"/>
      <c r="AB147" s="223"/>
      <c r="AC147" s="223"/>
      <c r="AD147" s="223"/>
      <c r="AE147" s="223"/>
      <c r="AF147" s="223"/>
      <c r="AG147" s="223"/>
      <c r="AH147" s="223"/>
      <c r="AI147" s="223"/>
      <c r="AJ147" s="223"/>
      <c r="AK147" s="223"/>
      <c r="AL147" s="224"/>
      <c r="AM147" s="189"/>
      <c r="AN147" s="190"/>
      <c r="AO147" s="190"/>
      <c r="AP147" s="191"/>
      <c r="AQ147" s="195"/>
      <c r="AR147" s="196"/>
      <c r="AS147" s="196"/>
      <c r="AT147" s="197"/>
      <c r="AU147" s="201"/>
      <c r="AV147" s="202"/>
      <c r="AW147" s="202"/>
      <c r="AX147" s="202"/>
      <c r="AY147" s="205"/>
      <c r="AZ147" s="205"/>
      <c r="BA147" s="205"/>
      <c r="BB147" s="205"/>
      <c r="BC147" s="205"/>
      <c r="BD147" s="205"/>
      <c r="BE147" s="205"/>
      <c r="BF147" s="205"/>
      <c r="BG147" s="205"/>
      <c r="BH147" s="205"/>
      <c r="BI147" s="207"/>
      <c r="BO147" s="209"/>
      <c r="BQ147" s="164"/>
      <c r="BS147" s="275"/>
      <c r="BT147" s="275"/>
      <c r="BU147" s="275"/>
      <c r="BV147" s="275"/>
      <c r="BW147" s="275"/>
      <c r="BX147" s="275"/>
      <c r="BY147" s="275"/>
      <c r="BZ147" s="275"/>
      <c r="CA147" s="275"/>
      <c r="CB147" s="275"/>
      <c r="CC147" s="275"/>
      <c r="CD147" s="275"/>
      <c r="CE147" s="275"/>
      <c r="CG147" s="278"/>
      <c r="CI147" s="166"/>
      <c r="CJ147" s="166"/>
      <c r="CK147" s="166"/>
      <c r="CL147" s="282"/>
      <c r="CM147" s="166"/>
      <c r="CN147" s="166"/>
      <c r="CO147" s="166"/>
      <c r="CP147" s="282"/>
      <c r="CQ147" s="166"/>
      <c r="CR147" s="166"/>
      <c r="CS147" s="166"/>
      <c r="CT147" s="282"/>
      <c r="CU147" s="282"/>
      <c r="CV147" s="282"/>
      <c r="CW147" s="166"/>
      <c r="CX147" s="166"/>
      <c r="CY147" s="166"/>
    </row>
    <row r="148" spans="3:103" ht="9" customHeight="1" x14ac:dyDescent="0.25">
      <c r="C148" s="152"/>
      <c r="D148" s="152"/>
      <c r="E148" s="152"/>
      <c r="F148" s="152"/>
      <c r="G148" s="152"/>
      <c r="H148" s="152"/>
      <c r="I148" s="152"/>
      <c r="J148" s="152"/>
      <c r="K148" s="157"/>
      <c r="L148" s="216"/>
      <c r="M148" s="217"/>
      <c r="N148" s="217"/>
      <c r="O148" s="217"/>
      <c r="P148" s="217"/>
      <c r="Q148" s="217"/>
      <c r="R148" s="217"/>
      <c r="S148" s="217"/>
      <c r="T148" s="217"/>
      <c r="U148" s="217"/>
      <c r="V148" s="217"/>
      <c r="W148" s="218"/>
      <c r="X148" s="5"/>
      <c r="Y148" s="5"/>
      <c r="Z148" s="222"/>
      <c r="AA148" s="223"/>
      <c r="AB148" s="223"/>
      <c r="AC148" s="223"/>
      <c r="AD148" s="223"/>
      <c r="AE148" s="223"/>
      <c r="AF148" s="223"/>
      <c r="AG148" s="223"/>
      <c r="AH148" s="223"/>
      <c r="AI148" s="223"/>
      <c r="AJ148" s="223"/>
      <c r="AK148" s="223"/>
      <c r="AL148" s="224"/>
      <c r="AM148" s="189"/>
      <c r="AN148" s="190"/>
      <c r="AO148" s="190"/>
      <c r="AP148" s="191"/>
      <c r="AQ148" s="195"/>
      <c r="AR148" s="196"/>
      <c r="AS148" s="196"/>
      <c r="AT148" s="197"/>
      <c r="AU148" s="201"/>
      <c r="AV148" s="202"/>
      <c r="AW148" s="202"/>
      <c r="AX148" s="202"/>
      <c r="AY148" s="205"/>
      <c r="AZ148" s="205"/>
      <c r="BA148" s="205"/>
      <c r="BB148" s="205"/>
      <c r="BC148" s="205"/>
      <c r="BD148" s="205"/>
      <c r="BE148" s="205"/>
      <c r="BF148" s="205"/>
      <c r="BG148" s="205"/>
      <c r="BH148" s="205"/>
      <c r="BI148" s="207"/>
      <c r="BO148" s="209"/>
      <c r="BQ148" s="164"/>
      <c r="BS148" s="275"/>
      <c r="BT148" s="275"/>
      <c r="BU148" s="275"/>
      <c r="BV148" s="275"/>
      <c r="BW148" s="275"/>
      <c r="BX148" s="275"/>
      <c r="BY148" s="275"/>
      <c r="BZ148" s="275"/>
      <c r="CA148" s="275"/>
      <c r="CB148" s="275"/>
      <c r="CC148" s="275"/>
      <c r="CD148" s="275"/>
      <c r="CE148" s="275"/>
      <c r="CG148" s="278"/>
      <c r="CI148" s="166"/>
      <c r="CJ148" s="166"/>
      <c r="CK148" s="166"/>
      <c r="CL148" s="282"/>
      <c r="CM148" s="166"/>
      <c r="CN148" s="166"/>
      <c r="CO148" s="166"/>
      <c r="CP148" s="282"/>
      <c r="CQ148" s="166"/>
      <c r="CR148" s="166"/>
      <c r="CS148" s="166"/>
      <c r="CT148" s="282"/>
      <c r="CU148" s="282"/>
      <c r="CV148" s="282"/>
      <c r="CW148" s="166"/>
      <c r="CX148" s="166"/>
      <c r="CY148" s="166"/>
    </row>
    <row r="149" spans="3:103" ht="4.5" customHeight="1" x14ac:dyDescent="0.25">
      <c r="C149" s="6"/>
      <c r="D149" s="6"/>
      <c r="E149" s="6"/>
      <c r="F149" s="6"/>
      <c r="G149" s="6"/>
      <c r="H149" s="6"/>
      <c r="I149" s="6"/>
      <c r="J149" s="6"/>
      <c r="K149" s="6"/>
      <c r="L149" s="5"/>
      <c r="M149" s="5"/>
      <c r="N149" s="5"/>
      <c r="O149" s="5"/>
      <c r="P149" s="5"/>
      <c r="Q149" s="5"/>
      <c r="R149" s="5"/>
      <c r="S149" s="5"/>
      <c r="T149" s="5"/>
      <c r="U149" s="5"/>
      <c r="V149" s="5"/>
      <c r="W149" s="5"/>
      <c r="X149" s="5"/>
      <c r="Y149" s="5"/>
      <c r="Z149" s="222"/>
      <c r="AA149" s="223"/>
      <c r="AB149" s="223"/>
      <c r="AC149" s="223"/>
      <c r="AD149" s="223"/>
      <c r="AE149" s="223"/>
      <c r="AF149" s="223"/>
      <c r="AG149" s="223"/>
      <c r="AH149" s="223"/>
      <c r="AI149" s="223"/>
      <c r="AJ149" s="223"/>
      <c r="AK149" s="223"/>
      <c r="AL149" s="224"/>
      <c r="AM149" s="189"/>
      <c r="AN149" s="190"/>
      <c r="AO149" s="190"/>
      <c r="AP149" s="191"/>
      <c r="AQ149" s="195"/>
      <c r="AR149" s="196"/>
      <c r="AS149" s="196"/>
      <c r="AT149" s="197"/>
      <c r="AU149" s="201"/>
      <c r="AV149" s="202"/>
      <c r="AW149" s="202"/>
      <c r="AX149" s="202"/>
      <c r="AY149" s="205"/>
      <c r="AZ149" s="205"/>
      <c r="BA149" s="205"/>
      <c r="BB149" s="205"/>
      <c r="BC149" s="205"/>
      <c r="BD149" s="205"/>
      <c r="BE149" s="205"/>
      <c r="BF149" s="205"/>
      <c r="BG149" s="205"/>
      <c r="BH149" s="205"/>
      <c r="BI149" s="207"/>
      <c r="BO149" s="209"/>
      <c r="BQ149" s="164"/>
      <c r="BS149" s="276"/>
      <c r="BT149" s="276"/>
      <c r="BU149" s="276"/>
      <c r="BV149" s="276"/>
      <c r="BW149" s="276"/>
      <c r="BX149" s="276"/>
      <c r="BY149" s="276"/>
      <c r="BZ149" s="276"/>
      <c r="CA149" s="276"/>
      <c r="CB149" s="276"/>
      <c r="CC149" s="276"/>
      <c r="CD149" s="276"/>
      <c r="CE149" s="276"/>
      <c r="CG149" s="279"/>
      <c r="CI149" s="167"/>
      <c r="CJ149" s="167"/>
      <c r="CK149" s="167"/>
      <c r="CL149" s="283"/>
      <c r="CM149" s="167"/>
      <c r="CN149" s="167"/>
      <c r="CO149" s="167"/>
      <c r="CP149" s="283"/>
      <c r="CQ149" s="167"/>
      <c r="CR149" s="167"/>
      <c r="CS149" s="167"/>
      <c r="CT149" s="283"/>
      <c r="CU149" s="283"/>
      <c r="CV149" s="283"/>
      <c r="CW149" s="167"/>
      <c r="CX149" s="167"/>
      <c r="CY149" s="167"/>
    </row>
    <row r="150" spans="3:103" ht="9" customHeight="1" x14ac:dyDescent="0.25">
      <c r="C150" s="152" t="s">
        <v>4</v>
      </c>
      <c r="D150" s="152"/>
      <c r="E150" s="152"/>
      <c r="F150" s="152"/>
      <c r="G150" s="152"/>
      <c r="H150" s="152"/>
      <c r="I150" s="152"/>
      <c r="J150" s="152"/>
      <c r="K150" s="157"/>
      <c r="L150" s="210"/>
      <c r="M150" s="211"/>
      <c r="N150" s="211"/>
      <c r="O150" s="211"/>
      <c r="P150" s="211"/>
      <c r="Q150" s="211"/>
      <c r="R150" s="211"/>
      <c r="S150" s="211"/>
      <c r="T150" s="211"/>
      <c r="U150" s="211"/>
      <c r="V150" s="211"/>
      <c r="W150" s="212"/>
      <c r="X150" s="5"/>
      <c r="Y150" s="5"/>
      <c r="Z150" s="183" t="s">
        <v>27</v>
      </c>
      <c r="AA150" s="223"/>
      <c r="AB150" s="223"/>
      <c r="AC150" s="223"/>
      <c r="AD150" s="223"/>
      <c r="AE150" s="223"/>
      <c r="AF150" s="223"/>
      <c r="AG150" s="223"/>
      <c r="AH150" s="223"/>
      <c r="AI150" s="223"/>
      <c r="AJ150" s="223"/>
      <c r="AK150" s="223"/>
      <c r="AL150" s="224"/>
      <c r="AM150" s="189">
        <f t="shared" ref="AM150" si="470">IF(SUM(BS150:BU153)=0,"",SUM(BS150:BU153))</f>
        <v>45</v>
      </c>
      <c r="AN150" s="190"/>
      <c r="AO150" s="190"/>
      <c r="AP150" s="191"/>
      <c r="AQ150" s="195"/>
      <c r="AR150" s="196"/>
      <c r="AS150" s="196"/>
      <c r="AT150" s="197"/>
      <c r="AU150" s="201" t="str">
        <f t="shared" ref="AU150" si="471">IF(CL150&lt;&gt;"",CL150,"")</f>
        <v/>
      </c>
      <c r="AV150" s="202"/>
      <c r="AW150" s="202"/>
      <c r="AX150" s="202"/>
      <c r="AY150" s="205" t="str">
        <f t="shared" ref="AY150" si="472">IF(CS150&lt;&gt;"",CS150,"")</f>
        <v/>
      </c>
      <c r="AZ150" s="205"/>
      <c r="BA150" s="205"/>
      <c r="BB150" s="205"/>
      <c r="BC150" s="205"/>
      <c r="BD150" s="205"/>
      <c r="BE150" s="205" t="str">
        <f t="shared" ref="BE150" si="473">IF(CP150&lt;&gt;"",CP150,"")</f>
        <v/>
      </c>
      <c r="BF150" s="205"/>
      <c r="BG150" s="205"/>
      <c r="BH150" s="205"/>
      <c r="BI150" s="207"/>
      <c r="BO150" s="209">
        <v>4</v>
      </c>
      <c r="BQ150" s="164">
        <f>SUM(MAX(BN$12:BN153),BO150/10)</f>
        <v>3.4</v>
      </c>
      <c r="BS150" s="274" t="str">
        <f t="shared" ref="BS150:CE150" si="474">IF(INDEX(BS$18:BS$49,MATCH($BO150,$BO$18:$BO$49,0))="","",INDEX(BS$18:BS$49,MATCH($BO150,$BO$18:$BO$49,0)))</f>
        <v/>
      </c>
      <c r="BT150" s="274" t="str">
        <f t="shared" si="474"/>
        <v/>
      </c>
      <c r="BU150" s="274">
        <f t="shared" si="474"/>
        <v>45</v>
      </c>
      <c r="BV150" s="274" t="str">
        <f>IF(INDEX(BV$18:BV$49,MATCH($BO150,$BO$18:$BO$49,0))="","",INDEX(BV$18:BV$49,MATCH($BO150,$BO$18:$BO$49,0)))</f>
        <v/>
      </c>
      <c r="BW150" s="274" t="str">
        <f>IF(INDEX(BW$18:BW$49,MATCH($BO150,$BO$18:$BO$49,0))="","",INDEX(BW$18:BW$49,MATCH($BO150,$BO$18:$BO$49,0)))</f>
        <v/>
      </c>
      <c r="BX150" s="274">
        <f>IF(INDEX(BX$18:BX$49,MATCH($BO150,$BO$18:$BO$49,0))="","",INDEX(BX$18:BX$49,MATCH($BO150,$BO$18:$BO$49,0)))</f>
        <v>36.443630999999996</v>
      </c>
      <c r="BY150" s="274" t="str">
        <f t="shared" si="474"/>
        <v/>
      </c>
      <c r="BZ150" s="274" t="str">
        <f t="shared" si="474"/>
        <v/>
      </c>
      <c r="CA150" s="274">
        <f t="shared" si="474"/>
        <v>16794.3</v>
      </c>
      <c r="CB150" s="274" t="str">
        <f t="shared" si="474"/>
        <v/>
      </c>
      <c r="CC150" s="274" t="str">
        <f t="shared" si="474"/>
        <v/>
      </c>
      <c r="CD150" s="274">
        <f t="shared" si="474"/>
        <v>1</v>
      </c>
      <c r="CE150" s="274">
        <f t="shared" si="474"/>
        <v>8</v>
      </c>
      <c r="CG150" s="277" t="str">
        <f>IF(AQ150="","",IF(ISERROR(VALUE(AQ150)),"",AQ150))</f>
        <v/>
      </c>
      <c r="CI150" s="165" t="str">
        <f>IF(AND(BS150&lt;&gt;"",$CG150&lt;&gt;""),PRODUCT(BS150,$CG150),"")</f>
        <v/>
      </c>
      <c r="CJ150" s="165" t="str">
        <f>IF(AND(BT150&lt;&gt;"",$CG150&lt;&gt;""),PRODUCT(BT150,$CG150),"")</f>
        <v/>
      </c>
      <c r="CK150" s="165" t="str">
        <f>IF(AND(BU150&lt;&gt;"",$CG150&lt;&gt;""),PRODUCT(BU150,$CG150),"")</f>
        <v/>
      </c>
      <c r="CL150" s="281" t="str">
        <f t="shared" ref="CL150" si="475">IF(SUM(CI150:CK153)=0,"",SUM(CI150:CK153))</f>
        <v/>
      </c>
      <c r="CM150" s="165" t="str">
        <f t="shared" ref="CM150" si="476">IF(AND(BV150&lt;&gt;"",$CG150&lt;&gt;""),PRODUCT(BV150,$CG150),"")</f>
        <v/>
      </c>
      <c r="CN150" s="165" t="str">
        <f t="shared" ref="CN150" si="477">IF(AND(BW150&lt;&gt;"",$CG150&lt;&gt;""),PRODUCT(BW150,$CG150),"")</f>
        <v/>
      </c>
      <c r="CO150" s="165" t="str">
        <f t="shared" ref="CO150" si="478">IF(AND(BX150&lt;&gt;"",$CG150&lt;&gt;""),PRODUCT(BX150,$CG150),"")</f>
        <v/>
      </c>
      <c r="CP150" s="281" t="str">
        <f t="shared" ref="CP150" si="479">IF(SUM(CM150:CO153)=0,"",SUM(CM150:CO153))</f>
        <v/>
      </c>
      <c r="CQ150" s="165" t="str">
        <f t="shared" ref="CQ150" si="480">IF(AND(BY150&lt;&gt;"",$CG150&lt;&gt;""),PRODUCT(BY150,$CG150),"")</f>
        <v/>
      </c>
      <c r="CR150" s="165" t="str">
        <f t="shared" ref="CR150" si="481">IF(AND(BZ150&lt;&gt;"",$CG150&lt;&gt;""),PRODUCT(BZ150,$CG150),"")</f>
        <v/>
      </c>
      <c r="CS150" s="165" t="str">
        <f t="shared" ref="CS150" si="482">IF(AND(CA150&lt;&gt;"",$CG150&lt;&gt;""),PRODUCT(CA150,$CG150),"")</f>
        <v/>
      </c>
      <c r="CT150" s="281" t="str">
        <f t="shared" ref="CT150" si="483">IF(AND(CB150&lt;&gt;"",CQ150&lt;&gt;""),PRODUCT(CB150,CQ150),"")</f>
        <v/>
      </c>
      <c r="CU150" s="281" t="str">
        <f t="shared" ref="CU150" si="484">IF(AND(CC150&lt;&gt;"",CR150&lt;&gt;""),PRODUCT(CC150,CR150),"")</f>
        <v/>
      </c>
      <c r="CV150" s="281" t="str">
        <f t="shared" ref="CV150" si="485">IF(AND(CD150&lt;&gt;"",CS150&lt;&gt;""),PRODUCT(CD150,CS150),"")</f>
        <v/>
      </c>
      <c r="CW150" s="165" t="str">
        <f t="shared" ref="CW150" si="486">IF(AND($CE150&lt;&gt;"",CQ150&lt;&gt;""),PRODUCT($CE150,CQ150),"")</f>
        <v/>
      </c>
      <c r="CX150" s="165" t="str">
        <f t="shared" ref="CX150" si="487">IF(AND($CE150&lt;&gt;"",CR150&lt;&gt;""),PRODUCT($CE150,CR150),"")</f>
        <v/>
      </c>
      <c r="CY150" s="165" t="str">
        <f t="shared" ref="CY150" si="488">IF(AND($CE150&lt;&gt;"",CS150&lt;&gt;""),PRODUCT($CE150,CS150),"")</f>
        <v/>
      </c>
    </row>
    <row r="151" spans="3:103" ht="4.5" customHeight="1" x14ac:dyDescent="0.25">
      <c r="C151" s="152"/>
      <c r="D151" s="152"/>
      <c r="E151" s="152"/>
      <c r="F151" s="152"/>
      <c r="G151" s="152"/>
      <c r="H151" s="152"/>
      <c r="I151" s="152"/>
      <c r="J151" s="152"/>
      <c r="K151" s="157"/>
      <c r="L151" s="213"/>
      <c r="M151" s="214"/>
      <c r="N151" s="214"/>
      <c r="O151" s="214"/>
      <c r="P151" s="214"/>
      <c r="Q151" s="214"/>
      <c r="R151" s="214"/>
      <c r="S151" s="214"/>
      <c r="T151" s="214"/>
      <c r="U151" s="214"/>
      <c r="V151" s="214"/>
      <c r="W151" s="215"/>
      <c r="X151" s="5"/>
      <c r="Y151" s="5"/>
      <c r="Z151" s="222"/>
      <c r="AA151" s="223"/>
      <c r="AB151" s="223"/>
      <c r="AC151" s="223"/>
      <c r="AD151" s="223"/>
      <c r="AE151" s="223"/>
      <c r="AF151" s="223"/>
      <c r="AG151" s="223"/>
      <c r="AH151" s="223"/>
      <c r="AI151" s="223"/>
      <c r="AJ151" s="223"/>
      <c r="AK151" s="223"/>
      <c r="AL151" s="224"/>
      <c r="AM151" s="189"/>
      <c r="AN151" s="190"/>
      <c r="AO151" s="190"/>
      <c r="AP151" s="191"/>
      <c r="AQ151" s="195"/>
      <c r="AR151" s="196"/>
      <c r="AS151" s="196"/>
      <c r="AT151" s="197"/>
      <c r="AU151" s="201"/>
      <c r="AV151" s="202"/>
      <c r="AW151" s="202"/>
      <c r="AX151" s="202"/>
      <c r="AY151" s="205"/>
      <c r="AZ151" s="205"/>
      <c r="BA151" s="205"/>
      <c r="BB151" s="205"/>
      <c r="BC151" s="205"/>
      <c r="BD151" s="205"/>
      <c r="BE151" s="205"/>
      <c r="BF151" s="205"/>
      <c r="BG151" s="205"/>
      <c r="BH151" s="205"/>
      <c r="BI151" s="207"/>
      <c r="BO151" s="209"/>
      <c r="BQ151" s="164"/>
      <c r="BS151" s="275"/>
      <c r="BT151" s="275"/>
      <c r="BU151" s="275"/>
      <c r="BV151" s="275"/>
      <c r="BW151" s="275"/>
      <c r="BX151" s="275"/>
      <c r="BY151" s="275"/>
      <c r="BZ151" s="275"/>
      <c r="CA151" s="275"/>
      <c r="CB151" s="275"/>
      <c r="CC151" s="275"/>
      <c r="CD151" s="275"/>
      <c r="CE151" s="275"/>
      <c r="CG151" s="278"/>
      <c r="CI151" s="166"/>
      <c r="CJ151" s="166"/>
      <c r="CK151" s="166"/>
      <c r="CL151" s="282"/>
      <c r="CM151" s="166"/>
      <c r="CN151" s="166"/>
      <c r="CO151" s="166"/>
      <c r="CP151" s="282"/>
      <c r="CQ151" s="166"/>
      <c r="CR151" s="166"/>
      <c r="CS151" s="166"/>
      <c r="CT151" s="282"/>
      <c r="CU151" s="282"/>
      <c r="CV151" s="282"/>
      <c r="CW151" s="166"/>
      <c r="CX151" s="166"/>
      <c r="CY151" s="166"/>
    </row>
    <row r="152" spans="3:103" ht="9" customHeight="1" x14ac:dyDescent="0.25">
      <c r="C152" s="152"/>
      <c r="D152" s="152"/>
      <c r="E152" s="152"/>
      <c r="F152" s="152"/>
      <c r="G152" s="152"/>
      <c r="H152" s="152"/>
      <c r="I152" s="152"/>
      <c r="J152" s="152"/>
      <c r="K152" s="157"/>
      <c r="L152" s="216"/>
      <c r="M152" s="217"/>
      <c r="N152" s="217"/>
      <c r="O152" s="217"/>
      <c r="P152" s="217"/>
      <c r="Q152" s="217"/>
      <c r="R152" s="217"/>
      <c r="S152" s="217"/>
      <c r="T152" s="217"/>
      <c r="U152" s="217"/>
      <c r="V152" s="217"/>
      <c r="W152" s="218"/>
      <c r="X152" s="5"/>
      <c r="Y152" s="5"/>
      <c r="Z152" s="222"/>
      <c r="AA152" s="223"/>
      <c r="AB152" s="223"/>
      <c r="AC152" s="223"/>
      <c r="AD152" s="223"/>
      <c r="AE152" s="223"/>
      <c r="AF152" s="223"/>
      <c r="AG152" s="223"/>
      <c r="AH152" s="223"/>
      <c r="AI152" s="223"/>
      <c r="AJ152" s="223"/>
      <c r="AK152" s="223"/>
      <c r="AL152" s="224"/>
      <c r="AM152" s="189"/>
      <c r="AN152" s="190"/>
      <c r="AO152" s="190"/>
      <c r="AP152" s="191"/>
      <c r="AQ152" s="195"/>
      <c r="AR152" s="196"/>
      <c r="AS152" s="196"/>
      <c r="AT152" s="197"/>
      <c r="AU152" s="201"/>
      <c r="AV152" s="202"/>
      <c r="AW152" s="202"/>
      <c r="AX152" s="202"/>
      <c r="AY152" s="205"/>
      <c r="AZ152" s="205"/>
      <c r="BA152" s="205"/>
      <c r="BB152" s="205"/>
      <c r="BC152" s="205"/>
      <c r="BD152" s="205"/>
      <c r="BE152" s="205"/>
      <c r="BF152" s="205"/>
      <c r="BG152" s="205"/>
      <c r="BH152" s="205"/>
      <c r="BI152" s="207"/>
      <c r="BO152" s="209"/>
      <c r="BQ152" s="164"/>
      <c r="BS152" s="275"/>
      <c r="BT152" s="275"/>
      <c r="BU152" s="275"/>
      <c r="BV152" s="275"/>
      <c r="BW152" s="275"/>
      <c r="BX152" s="275"/>
      <c r="BY152" s="275"/>
      <c r="BZ152" s="275"/>
      <c r="CA152" s="275"/>
      <c r="CB152" s="275"/>
      <c r="CC152" s="275"/>
      <c r="CD152" s="275"/>
      <c r="CE152" s="275"/>
      <c r="CG152" s="278"/>
      <c r="CI152" s="166"/>
      <c r="CJ152" s="166"/>
      <c r="CK152" s="166"/>
      <c r="CL152" s="282"/>
      <c r="CM152" s="166"/>
      <c r="CN152" s="166"/>
      <c r="CO152" s="166"/>
      <c r="CP152" s="282"/>
      <c r="CQ152" s="166"/>
      <c r="CR152" s="166"/>
      <c r="CS152" s="166"/>
      <c r="CT152" s="282"/>
      <c r="CU152" s="282"/>
      <c r="CV152" s="282"/>
      <c r="CW152" s="166"/>
      <c r="CX152" s="166"/>
      <c r="CY152" s="166"/>
    </row>
    <row r="153" spans="3:103" ht="4.5" customHeight="1" x14ac:dyDescent="0.25">
      <c r="C153" s="5"/>
      <c r="D153" s="5"/>
      <c r="E153" s="5"/>
      <c r="F153" s="5"/>
      <c r="G153" s="5"/>
      <c r="H153" s="5"/>
      <c r="I153" s="5"/>
      <c r="J153" s="5"/>
      <c r="K153" s="5"/>
      <c r="L153" s="5"/>
      <c r="M153" s="5"/>
      <c r="N153" s="5"/>
      <c r="O153" s="5"/>
      <c r="P153" s="5"/>
      <c r="Q153" s="5"/>
      <c r="R153" s="5"/>
      <c r="S153" s="5"/>
      <c r="T153" s="5"/>
      <c r="U153" s="5"/>
      <c r="V153" s="5"/>
      <c r="W153" s="5"/>
      <c r="X153" s="5"/>
      <c r="Y153" s="5"/>
      <c r="Z153" s="222"/>
      <c r="AA153" s="223"/>
      <c r="AB153" s="223"/>
      <c r="AC153" s="223"/>
      <c r="AD153" s="223"/>
      <c r="AE153" s="223"/>
      <c r="AF153" s="223"/>
      <c r="AG153" s="223"/>
      <c r="AH153" s="223"/>
      <c r="AI153" s="223"/>
      <c r="AJ153" s="223"/>
      <c r="AK153" s="223"/>
      <c r="AL153" s="224"/>
      <c r="AM153" s="189"/>
      <c r="AN153" s="190"/>
      <c r="AO153" s="190"/>
      <c r="AP153" s="191"/>
      <c r="AQ153" s="195"/>
      <c r="AR153" s="196"/>
      <c r="AS153" s="196"/>
      <c r="AT153" s="197"/>
      <c r="AU153" s="201"/>
      <c r="AV153" s="202"/>
      <c r="AW153" s="202"/>
      <c r="AX153" s="202"/>
      <c r="AY153" s="205"/>
      <c r="AZ153" s="205"/>
      <c r="BA153" s="205"/>
      <c r="BB153" s="205"/>
      <c r="BC153" s="205"/>
      <c r="BD153" s="205"/>
      <c r="BE153" s="205"/>
      <c r="BF153" s="205"/>
      <c r="BG153" s="205"/>
      <c r="BH153" s="205"/>
      <c r="BI153" s="207"/>
      <c r="BO153" s="209"/>
      <c r="BQ153" s="164"/>
      <c r="BS153" s="276"/>
      <c r="BT153" s="276"/>
      <c r="BU153" s="276"/>
      <c r="BV153" s="276"/>
      <c r="BW153" s="276"/>
      <c r="BX153" s="276"/>
      <c r="BY153" s="276"/>
      <c r="BZ153" s="276"/>
      <c r="CA153" s="276"/>
      <c r="CB153" s="276"/>
      <c r="CC153" s="276"/>
      <c r="CD153" s="276"/>
      <c r="CE153" s="276"/>
      <c r="CG153" s="279"/>
      <c r="CI153" s="167"/>
      <c r="CJ153" s="167"/>
      <c r="CK153" s="167"/>
      <c r="CL153" s="283"/>
      <c r="CM153" s="167"/>
      <c r="CN153" s="167"/>
      <c r="CO153" s="167"/>
      <c r="CP153" s="283"/>
      <c r="CQ153" s="167"/>
      <c r="CR153" s="167"/>
      <c r="CS153" s="167"/>
      <c r="CT153" s="283"/>
      <c r="CU153" s="283"/>
      <c r="CV153" s="283"/>
      <c r="CW153" s="167"/>
      <c r="CX153" s="167"/>
      <c r="CY153" s="167"/>
    </row>
    <row r="154" spans="3:103" ht="9" customHeight="1" x14ac:dyDescent="0.25">
      <c r="C154" s="151" t="s">
        <v>8</v>
      </c>
      <c r="D154" s="151"/>
      <c r="E154" s="151"/>
      <c r="F154" s="151"/>
      <c r="G154" s="151"/>
      <c r="H154" s="151"/>
      <c r="I154" s="151"/>
      <c r="J154" s="151"/>
      <c r="K154" s="151"/>
      <c r="L154" s="151"/>
      <c r="M154" s="151"/>
      <c r="N154" s="151"/>
      <c r="O154" s="151"/>
      <c r="P154" s="151"/>
      <c r="Q154" s="151"/>
      <c r="R154" s="151"/>
      <c r="S154" s="151"/>
      <c r="T154" s="151"/>
      <c r="U154" s="151"/>
      <c r="V154" s="151"/>
      <c r="W154" s="151"/>
      <c r="X154" s="5"/>
      <c r="Y154" s="5"/>
      <c r="Z154" s="228" t="s">
        <v>28</v>
      </c>
      <c r="AA154" s="229"/>
      <c r="AB154" s="229"/>
      <c r="AC154" s="229"/>
      <c r="AD154" s="229"/>
      <c r="AE154" s="229"/>
      <c r="AF154" s="229"/>
      <c r="AG154" s="229"/>
      <c r="AH154" s="229"/>
      <c r="AI154" s="229"/>
      <c r="AJ154" s="229"/>
      <c r="AK154" s="229"/>
      <c r="AL154" s="230"/>
      <c r="AM154" s="189">
        <f t="shared" ref="AM154" si="489">IF(SUM(BS154:BU157)=0,"",SUM(BS154:BU157))</f>
        <v>3</v>
      </c>
      <c r="AN154" s="190"/>
      <c r="AO154" s="190"/>
      <c r="AP154" s="191"/>
      <c r="AQ154" s="195"/>
      <c r="AR154" s="196"/>
      <c r="AS154" s="196"/>
      <c r="AT154" s="197"/>
      <c r="AU154" s="201" t="str">
        <f t="shared" ref="AU154" si="490">IF(CL154&lt;&gt;"",CL154,"")</f>
        <v/>
      </c>
      <c r="AV154" s="202"/>
      <c r="AW154" s="202"/>
      <c r="AX154" s="202"/>
      <c r="AY154" s="205" t="str">
        <f t="shared" ref="AY154" si="491">IF(CS154&lt;&gt;"",CS154,"")</f>
        <v/>
      </c>
      <c r="AZ154" s="205"/>
      <c r="BA154" s="205"/>
      <c r="BB154" s="205"/>
      <c r="BC154" s="205"/>
      <c r="BD154" s="205"/>
      <c r="BE154" s="205" t="str">
        <f t="shared" ref="BE154" si="492">IF(CP154&lt;&gt;"",CP154,"")</f>
        <v/>
      </c>
      <c r="BF154" s="205"/>
      <c r="BG154" s="205"/>
      <c r="BH154" s="205"/>
      <c r="BI154" s="207"/>
      <c r="BO154" s="209">
        <v>5</v>
      </c>
      <c r="BQ154" s="164">
        <f>SUM(MAX(BN$12:BN157),BO154/10)</f>
        <v>3.5</v>
      </c>
      <c r="BS154" s="274" t="str">
        <f t="shared" ref="BS154:CE154" si="493">IF(INDEX(BS$18:BS$49,MATCH($BO154,$BO$18:$BO$49,0))="","",INDEX(BS$18:BS$49,MATCH($BO154,$BO$18:$BO$49,0)))</f>
        <v/>
      </c>
      <c r="BT154" s="274" t="str">
        <f t="shared" si="493"/>
        <v/>
      </c>
      <c r="BU154" s="274">
        <f t="shared" si="493"/>
        <v>3</v>
      </c>
      <c r="BV154" s="274" t="str">
        <f>IF(INDEX(BV$18:BV$49,MATCH($BO154,$BO$18:$BO$49,0))="","",INDEX(BV$18:BV$49,MATCH($BO154,$BO$18:$BO$49,0)))</f>
        <v/>
      </c>
      <c r="BW154" s="274" t="str">
        <f>IF(INDEX(BW$18:BW$49,MATCH($BO154,$BO$18:$BO$49,0))="","",INDEX(BW$18:BW$49,MATCH($BO154,$BO$18:$BO$49,0)))</f>
        <v/>
      </c>
      <c r="BX154" s="274">
        <f>IF(INDEX(BX$18:BX$49,MATCH($BO154,$BO$18:$BO$49,0))="","",INDEX(BX$18:BX$49,MATCH($BO154,$BO$18:$BO$49,0)))</f>
        <v>12.147877000000001</v>
      </c>
      <c r="BY154" s="274" t="str">
        <f t="shared" si="493"/>
        <v/>
      </c>
      <c r="BZ154" s="274" t="str">
        <f t="shared" si="493"/>
        <v/>
      </c>
      <c r="CA154" s="274">
        <f t="shared" si="493"/>
        <v>5598.1</v>
      </c>
      <c r="CB154" s="274" t="str">
        <f t="shared" si="493"/>
        <v/>
      </c>
      <c r="CC154" s="274" t="str">
        <f t="shared" si="493"/>
        <v/>
      </c>
      <c r="CD154" s="274">
        <f t="shared" si="493"/>
        <v>1</v>
      </c>
      <c r="CE154" s="274">
        <f t="shared" si="493"/>
        <v>8</v>
      </c>
      <c r="CG154" s="277" t="str">
        <f>IF(AQ154="","",IF(ISERROR(VALUE(AQ154)),"",AQ154))</f>
        <v/>
      </c>
      <c r="CI154" s="165" t="str">
        <f>IF(AND(BS154&lt;&gt;"",$CG154&lt;&gt;""),PRODUCT(BS154,$CG154),"")</f>
        <v/>
      </c>
      <c r="CJ154" s="165" t="str">
        <f>IF(AND(BT154&lt;&gt;"",$CG154&lt;&gt;""),PRODUCT(BT154,$CG154),"")</f>
        <v/>
      </c>
      <c r="CK154" s="165" t="str">
        <f>IF(AND(BU154&lt;&gt;"",$CG154&lt;&gt;""),PRODUCT(BU154,$CG154),"")</f>
        <v/>
      </c>
      <c r="CL154" s="281" t="str">
        <f t="shared" ref="CL154" si="494">IF(SUM(CI154:CK157)=0,"",SUM(CI154:CK157))</f>
        <v/>
      </c>
      <c r="CM154" s="165" t="str">
        <f t="shared" ref="CM154" si="495">IF(AND(BV154&lt;&gt;"",$CG154&lt;&gt;""),PRODUCT(BV154,$CG154),"")</f>
        <v/>
      </c>
      <c r="CN154" s="165" t="str">
        <f t="shared" ref="CN154" si="496">IF(AND(BW154&lt;&gt;"",$CG154&lt;&gt;""),PRODUCT(BW154,$CG154),"")</f>
        <v/>
      </c>
      <c r="CO154" s="165" t="str">
        <f t="shared" ref="CO154" si="497">IF(AND(BX154&lt;&gt;"",$CG154&lt;&gt;""),PRODUCT(BX154,$CG154),"")</f>
        <v/>
      </c>
      <c r="CP154" s="281" t="str">
        <f t="shared" ref="CP154" si="498">IF(SUM(CM154:CO157)=0,"",SUM(CM154:CO157))</f>
        <v/>
      </c>
      <c r="CQ154" s="165" t="str">
        <f t="shared" ref="CQ154" si="499">IF(AND(BY154&lt;&gt;"",$CG154&lt;&gt;""),PRODUCT(BY154,$CG154),"")</f>
        <v/>
      </c>
      <c r="CR154" s="165" t="str">
        <f t="shared" ref="CR154" si="500">IF(AND(BZ154&lt;&gt;"",$CG154&lt;&gt;""),PRODUCT(BZ154,$CG154),"")</f>
        <v/>
      </c>
      <c r="CS154" s="165" t="str">
        <f t="shared" ref="CS154" si="501">IF(AND(CA154&lt;&gt;"",$CG154&lt;&gt;""),PRODUCT(CA154,$CG154),"")</f>
        <v/>
      </c>
      <c r="CT154" s="281" t="str">
        <f t="shared" ref="CT154" si="502">IF(AND(CB154&lt;&gt;"",CQ154&lt;&gt;""),PRODUCT(CB154,CQ154),"")</f>
        <v/>
      </c>
      <c r="CU154" s="281" t="str">
        <f t="shared" ref="CU154" si="503">IF(AND(CC154&lt;&gt;"",CR154&lt;&gt;""),PRODUCT(CC154,CR154),"")</f>
        <v/>
      </c>
      <c r="CV154" s="281" t="str">
        <f t="shared" ref="CV154" si="504">IF(AND(CD154&lt;&gt;"",CS154&lt;&gt;""),PRODUCT(CD154,CS154),"")</f>
        <v/>
      </c>
      <c r="CW154" s="165" t="str">
        <f t="shared" ref="CW154" si="505">IF(AND($CE154&lt;&gt;"",CQ154&lt;&gt;""),PRODUCT($CE154,CQ154),"")</f>
        <v/>
      </c>
      <c r="CX154" s="165" t="str">
        <f t="shared" ref="CX154" si="506">IF(AND($CE154&lt;&gt;"",CR154&lt;&gt;""),PRODUCT($CE154,CR154),"")</f>
        <v/>
      </c>
      <c r="CY154" s="165" t="str">
        <f t="shared" ref="CY154" si="507">IF(AND($CE154&lt;&gt;"",CS154&lt;&gt;""),PRODUCT($CE154,CS154),"")</f>
        <v/>
      </c>
    </row>
    <row r="155" spans="3:103" ht="4.5" customHeight="1" x14ac:dyDescent="0.25">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5"/>
      <c r="Y155" s="5"/>
      <c r="Z155" s="231"/>
      <c r="AA155" s="232"/>
      <c r="AB155" s="232"/>
      <c r="AC155" s="232"/>
      <c r="AD155" s="232"/>
      <c r="AE155" s="232"/>
      <c r="AF155" s="232"/>
      <c r="AG155" s="232"/>
      <c r="AH155" s="232"/>
      <c r="AI155" s="232"/>
      <c r="AJ155" s="232"/>
      <c r="AK155" s="232"/>
      <c r="AL155" s="233"/>
      <c r="AM155" s="189"/>
      <c r="AN155" s="190"/>
      <c r="AO155" s="190"/>
      <c r="AP155" s="191"/>
      <c r="AQ155" s="195"/>
      <c r="AR155" s="196"/>
      <c r="AS155" s="196"/>
      <c r="AT155" s="197"/>
      <c r="AU155" s="201"/>
      <c r="AV155" s="202"/>
      <c r="AW155" s="202"/>
      <c r="AX155" s="202"/>
      <c r="AY155" s="205"/>
      <c r="AZ155" s="205"/>
      <c r="BA155" s="205"/>
      <c r="BB155" s="205"/>
      <c r="BC155" s="205"/>
      <c r="BD155" s="205"/>
      <c r="BE155" s="205"/>
      <c r="BF155" s="205"/>
      <c r="BG155" s="205"/>
      <c r="BH155" s="205"/>
      <c r="BI155" s="207"/>
      <c r="BO155" s="209"/>
      <c r="BQ155" s="164"/>
      <c r="BS155" s="275"/>
      <c r="BT155" s="275"/>
      <c r="BU155" s="275"/>
      <c r="BV155" s="275"/>
      <c r="BW155" s="275"/>
      <c r="BX155" s="275"/>
      <c r="BY155" s="275"/>
      <c r="BZ155" s="275"/>
      <c r="CA155" s="275"/>
      <c r="CB155" s="275"/>
      <c r="CC155" s="275"/>
      <c r="CD155" s="275"/>
      <c r="CE155" s="275"/>
      <c r="CG155" s="278"/>
      <c r="CI155" s="166"/>
      <c r="CJ155" s="166"/>
      <c r="CK155" s="166"/>
      <c r="CL155" s="282"/>
      <c r="CM155" s="166"/>
      <c r="CN155" s="166"/>
      <c r="CO155" s="166"/>
      <c r="CP155" s="282"/>
      <c r="CQ155" s="166"/>
      <c r="CR155" s="166"/>
      <c r="CS155" s="166"/>
      <c r="CT155" s="282"/>
      <c r="CU155" s="282"/>
      <c r="CV155" s="282"/>
      <c r="CW155" s="166"/>
      <c r="CX155" s="166"/>
      <c r="CY155" s="166"/>
    </row>
    <row r="156" spans="3:103" ht="9" customHeight="1" x14ac:dyDescent="0.25">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5"/>
      <c r="Y156" s="5"/>
      <c r="Z156" s="231"/>
      <c r="AA156" s="232"/>
      <c r="AB156" s="232"/>
      <c r="AC156" s="232"/>
      <c r="AD156" s="232"/>
      <c r="AE156" s="232"/>
      <c r="AF156" s="232"/>
      <c r="AG156" s="232"/>
      <c r="AH156" s="232"/>
      <c r="AI156" s="232"/>
      <c r="AJ156" s="232"/>
      <c r="AK156" s="232"/>
      <c r="AL156" s="233"/>
      <c r="AM156" s="189"/>
      <c r="AN156" s="190"/>
      <c r="AO156" s="190"/>
      <c r="AP156" s="191"/>
      <c r="AQ156" s="195"/>
      <c r="AR156" s="196"/>
      <c r="AS156" s="196"/>
      <c r="AT156" s="197"/>
      <c r="AU156" s="201"/>
      <c r="AV156" s="202"/>
      <c r="AW156" s="202"/>
      <c r="AX156" s="202"/>
      <c r="AY156" s="205"/>
      <c r="AZ156" s="205"/>
      <c r="BA156" s="205"/>
      <c r="BB156" s="205"/>
      <c r="BC156" s="205"/>
      <c r="BD156" s="205"/>
      <c r="BE156" s="205"/>
      <c r="BF156" s="205"/>
      <c r="BG156" s="205"/>
      <c r="BH156" s="205"/>
      <c r="BI156" s="207"/>
      <c r="BO156" s="209"/>
      <c r="BQ156" s="164"/>
      <c r="BS156" s="275"/>
      <c r="BT156" s="275"/>
      <c r="BU156" s="275"/>
      <c r="BV156" s="275"/>
      <c r="BW156" s="275"/>
      <c r="BX156" s="275"/>
      <c r="BY156" s="275"/>
      <c r="BZ156" s="275"/>
      <c r="CA156" s="275"/>
      <c r="CB156" s="275"/>
      <c r="CC156" s="275"/>
      <c r="CD156" s="275"/>
      <c r="CE156" s="275"/>
      <c r="CG156" s="278"/>
      <c r="CI156" s="166"/>
      <c r="CJ156" s="166"/>
      <c r="CK156" s="166"/>
      <c r="CL156" s="282"/>
      <c r="CM156" s="166"/>
      <c r="CN156" s="166"/>
      <c r="CO156" s="166"/>
      <c r="CP156" s="282"/>
      <c r="CQ156" s="166"/>
      <c r="CR156" s="166"/>
      <c r="CS156" s="166"/>
      <c r="CT156" s="282"/>
      <c r="CU156" s="282"/>
      <c r="CV156" s="282"/>
      <c r="CW156" s="166"/>
      <c r="CX156" s="166"/>
      <c r="CY156" s="166"/>
    </row>
    <row r="157" spans="3:103" ht="4.5" customHeight="1" x14ac:dyDescent="0.25">
      <c r="C157" s="5"/>
      <c r="D157" s="5"/>
      <c r="E157" s="5"/>
      <c r="F157" s="5"/>
      <c r="G157" s="5"/>
      <c r="H157" s="5"/>
      <c r="I157" s="5"/>
      <c r="J157" s="5"/>
      <c r="K157" s="5"/>
      <c r="L157" s="5"/>
      <c r="M157" s="5"/>
      <c r="N157" s="5"/>
      <c r="O157" s="5"/>
      <c r="P157" s="5"/>
      <c r="Q157" s="5"/>
      <c r="R157" s="5"/>
      <c r="S157" s="5"/>
      <c r="T157" s="5"/>
      <c r="U157" s="5"/>
      <c r="V157" s="5"/>
      <c r="W157" s="5"/>
      <c r="X157" s="5"/>
      <c r="Y157" s="5"/>
      <c r="Z157" s="234"/>
      <c r="AA157" s="235"/>
      <c r="AB157" s="235"/>
      <c r="AC157" s="235"/>
      <c r="AD157" s="235"/>
      <c r="AE157" s="235"/>
      <c r="AF157" s="235"/>
      <c r="AG157" s="235"/>
      <c r="AH157" s="235"/>
      <c r="AI157" s="235"/>
      <c r="AJ157" s="235"/>
      <c r="AK157" s="235"/>
      <c r="AL157" s="236"/>
      <c r="AM157" s="189"/>
      <c r="AN157" s="190"/>
      <c r="AO157" s="190"/>
      <c r="AP157" s="191"/>
      <c r="AQ157" s="195"/>
      <c r="AR157" s="196"/>
      <c r="AS157" s="196"/>
      <c r="AT157" s="197"/>
      <c r="AU157" s="201"/>
      <c r="AV157" s="202"/>
      <c r="AW157" s="202"/>
      <c r="AX157" s="202"/>
      <c r="AY157" s="205"/>
      <c r="AZ157" s="205"/>
      <c r="BA157" s="205"/>
      <c r="BB157" s="205"/>
      <c r="BC157" s="205"/>
      <c r="BD157" s="205"/>
      <c r="BE157" s="205"/>
      <c r="BF157" s="205"/>
      <c r="BG157" s="205"/>
      <c r="BH157" s="205"/>
      <c r="BI157" s="207"/>
      <c r="BO157" s="209"/>
      <c r="BQ157" s="164"/>
      <c r="BS157" s="276"/>
      <c r="BT157" s="276"/>
      <c r="BU157" s="276"/>
      <c r="BV157" s="276"/>
      <c r="BW157" s="276"/>
      <c r="BX157" s="276"/>
      <c r="BY157" s="276"/>
      <c r="BZ157" s="276"/>
      <c r="CA157" s="276"/>
      <c r="CB157" s="276"/>
      <c r="CC157" s="276"/>
      <c r="CD157" s="276"/>
      <c r="CE157" s="276"/>
      <c r="CG157" s="279"/>
      <c r="CI157" s="167"/>
      <c r="CJ157" s="167"/>
      <c r="CK157" s="167"/>
      <c r="CL157" s="283"/>
      <c r="CM157" s="167"/>
      <c r="CN157" s="167"/>
      <c r="CO157" s="167"/>
      <c r="CP157" s="283"/>
      <c r="CQ157" s="167"/>
      <c r="CR157" s="167"/>
      <c r="CS157" s="167"/>
      <c r="CT157" s="283"/>
      <c r="CU157" s="283"/>
      <c r="CV157" s="283"/>
      <c r="CW157" s="167"/>
      <c r="CX157" s="167"/>
      <c r="CY157" s="167"/>
    </row>
    <row r="158" spans="3:103" ht="9" customHeight="1" x14ac:dyDescent="0.25">
      <c r="C158" s="152" t="s">
        <v>14</v>
      </c>
      <c r="D158" s="152"/>
      <c r="E158" s="152"/>
      <c r="F158" s="152"/>
      <c r="G158" s="152"/>
      <c r="H158" s="152"/>
      <c r="I158" s="152"/>
      <c r="J158" s="152"/>
      <c r="K158" s="157"/>
      <c r="L158" s="210"/>
      <c r="M158" s="211"/>
      <c r="N158" s="211"/>
      <c r="O158" s="211"/>
      <c r="P158" s="211"/>
      <c r="Q158" s="211"/>
      <c r="R158" s="211"/>
      <c r="S158" s="211"/>
      <c r="T158" s="211"/>
      <c r="U158" s="211"/>
      <c r="V158" s="211"/>
      <c r="W158" s="212"/>
      <c r="X158" s="5"/>
      <c r="Y158" s="5"/>
      <c r="Z158" s="228" t="s">
        <v>29</v>
      </c>
      <c r="AA158" s="229"/>
      <c r="AB158" s="229"/>
      <c r="AC158" s="229"/>
      <c r="AD158" s="229"/>
      <c r="AE158" s="229"/>
      <c r="AF158" s="229"/>
      <c r="AG158" s="229"/>
      <c r="AH158" s="229"/>
      <c r="AI158" s="229"/>
      <c r="AJ158" s="229"/>
      <c r="AK158" s="229"/>
      <c r="AL158" s="230"/>
      <c r="AM158" s="189">
        <f t="shared" ref="AM158" si="508">IF(SUM(BS158:BU161)=0,"",SUM(BS158:BU161))</f>
        <v>3</v>
      </c>
      <c r="AN158" s="190"/>
      <c r="AO158" s="190"/>
      <c r="AP158" s="191"/>
      <c r="AQ158" s="195"/>
      <c r="AR158" s="196"/>
      <c r="AS158" s="196"/>
      <c r="AT158" s="197"/>
      <c r="AU158" s="201" t="str">
        <f t="shared" ref="AU158" si="509">IF(CL158&lt;&gt;"",CL158,"")</f>
        <v/>
      </c>
      <c r="AV158" s="202"/>
      <c r="AW158" s="202"/>
      <c r="AX158" s="202"/>
      <c r="AY158" s="205" t="str">
        <f t="shared" ref="AY158" si="510">IF(CS158&lt;&gt;"",CS158,"")</f>
        <v/>
      </c>
      <c r="AZ158" s="205"/>
      <c r="BA158" s="205"/>
      <c r="BB158" s="205"/>
      <c r="BC158" s="205"/>
      <c r="BD158" s="205"/>
      <c r="BE158" s="205" t="str">
        <f t="shared" ref="BE158" si="511">IF(CP158&lt;&gt;"",CP158,"")</f>
        <v/>
      </c>
      <c r="BF158" s="205"/>
      <c r="BG158" s="205"/>
      <c r="BH158" s="205"/>
      <c r="BI158" s="207"/>
      <c r="BO158" s="209">
        <v>6</v>
      </c>
      <c r="BQ158" s="164">
        <f>SUM(MAX(BN$12:BN161),BO158/10)</f>
        <v>3.6</v>
      </c>
      <c r="BS158" s="274" t="str">
        <f t="shared" ref="BS158:CE158" si="512">IF(INDEX(BS$18:BS$49,MATCH($BO158,$BO$18:$BO$49,0))="","",INDEX(BS$18:BS$49,MATCH($BO158,$BO$18:$BO$49,0)))</f>
        <v/>
      </c>
      <c r="BT158" s="274" t="str">
        <f t="shared" si="512"/>
        <v/>
      </c>
      <c r="BU158" s="274">
        <f t="shared" si="512"/>
        <v>3</v>
      </c>
      <c r="BV158" s="274" t="str">
        <f>IF(INDEX(BV$18:BV$49,MATCH($BO158,$BO$18:$BO$49,0))="","",INDEX(BV$18:BV$49,MATCH($BO158,$BO$18:$BO$49,0)))</f>
        <v/>
      </c>
      <c r="BW158" s="274" t="str">
        <f>IF(INDEX(BW$18:BW$49,MATCH($BO158,$BO$18:$BO$49,0))="","",INDEX(BW$18:BW$49,MATCH($BO158,$BO$18:$BO$49,0)))</f>
        <v/>
      </c>
      <c r="BX158" s="274">
        <f>IF(INDEX(BX$18:BX$49,MATCH($BO158,$BO$18:$BO$49,0))="","",INDEX(BX$18:BX$49,MATCH($BO158,$BO$18:$BO$49,0)))</f>
        <v>12.147877000000001</v>
      </c>
      <c r="BY158" s="274" t="str">
        <f t="shared" si="512"/>
        <v/>
      </c>
      <c r="BZ158" s="274" t="str">
        <f t="shared" si="512"/>
        <v/>
      </c>
      <c r="CA158" s="274">
        <f t="shared" si="512"/>
        <v>5598.1</v>
      </c>
      <c r="CB158" s="274" t="str">
        <f t="shared" si="512"/>
        <v/>
      </c>
      <c r="CC158" s="274" t="str">
        <f t="shared" si="512"/>
        <v/>
      </c>
      <c r="CD158" s="274">
        <f t="shared" si="512"/>
        <v>1</v>
      </c>
      <c r="CE158" s="274">
        <f t="shared" si="512"/>
        <v>8</v>
      </c>
      <c r="CG158" s="277" t="str">
        <f>IF(AQ158="","",IF(ISERROR(VALUE(AQ158)),"",AQ158))</f>
        <v/>
      </c>
      <c r="CI158" s="165" t="str">
        <f>IF(AND(BS158&lt;&gt;"",$CG158&lt;&gt;""),PRODUCT(BS158,$CG158),"")</f>
        <v/>
      </c>
      <c r="CJ158" s="165" t="str">
        <f>IF(AND(BT158&lt;&gt;"",$CG158&lt;&gt;""),PRODUCT(BT158,$CG158),"")</f>
        <v/>
      </c>
      <c r="CK158" s="165" t="str">
        <f>IF(AND(BU158&lt;&gt;"",$CG158&lt;&gt;""),PRODUCT(BU158,$CG158),"")</f>
        <v/>
      </c>
      <c r="CL158" s="281" t="str">
        <f t="shared" ref="CL158" si="513">IF(SUM(CI158:CK161)=0,"",SUM(CI158:CK161))</f>
        <v/>
      </c>
      <c r="CM158" s="165" t="str">
        <f t="shared" ref="CM158" si="514">IF(AND(BV158&lt;&gt;"",$CG158&lt;&gt;""),PRODUCT(BV158,$CG158),"")</f>
        <v/>
      </c>
      <c r="CN158" s="165" t="str">
        <f t="shared" ref="CN158" si="515">IF(AND(BW158&lt;&gt;"",$CG158&lt;&gt;""),PRODUCT(BW158,$CG158),"")</f>
        <v/>
      </c>
      <c r="CO158" s="165" t="str">
        <f t="shared" ref="CO158" si="516">IF(AND(BX158&lt;&gt;"",$CG158&lt;&gt;""),PRODUCT(BX158,$CG158),"")</f>
        <v/>
      </c>
      <c r="CP158" s="281" t="str">
        <f t="shared" ref="CP158" si="517">IF(SUM(CM158:CO161)=0,"",SUM(CM158:CO161))</f>
        <v/>
      </c>
      <c r="CQ158" s="165" t="str">
        <f t="shared" ref="CQ158" si="518">IF(AND(BY158&lt;&gt;"",$CG158&lt;&gt;""),PRODUCT(BY158,$CG158),"")</f>
        <v/>
      </c>
      <c r="CR158" s="165" t="str">
        <f t="shared" ref="CR158" si="519">IF(AND(BZ158&lt;&gt;"",$CG158&lt;&gt;""),PRODUCT(BZ158,$CG158),"")</f>
        <v/>
      </c>
      <c r="CS158" s="165" t="str">
        <f t="shared" ref="CS158" si="520">IF(AND(CA158&lt;&gt;"",$CG158&lt;&gt;""),PRODUCT(CA158,$CG158),"")</f>
        <v/>
      </c>
      <c r="CT158" s="281" t="str">
        <f t="shared" ref="CT158" si="521">IF(AND(CB158&lt;&gt;"",CQ158&lt;&gt;""),PRODUCT(CB158,CQ158),"")</f>
        <v/>
      </c>
      <c r="CU158" s="281" t="str">
        <f t="shared" ref="CU158" si="522">IF(AND(CC158&lt;&gt;"",CR158&lt;&gt;""),PRODUCT(CC158,CR158),"")</f>
        <v/>
      </c>
      <c r="CV158" s="281" t="str">
        <f t="shared" ref="CV158" si="523">IF(AND(CD158&lt;&gt;"",CS158&lt;&gt;""),PRODUCT(CD158,CS158),"")</f>
        <v/>
      </c>
      <c r="CW158" s="165" t="str">
        <f t="shared" ref="CW158" si="524">IF(AND($CE158&lt;&gt;"",CQ158&lt;&gt;""),PRODUCT($CE158,CQ158),"")</f>
        <v/>
      </c>
      <c r="CX158" s="165" t="str">
        <f t="shared" ref="CX158" si="525">IF(AND($CE158&lt;&gt;"",CR158&lt;&gt;""),PRODUCT($CE158,CR158),"")</f>
        <v/>
      </c>
      <c r="CY158" s="165" t="str">
        <f t="shared" ref="CY158" si="526">IF(AND($CE158&lt;&gt;"",CS158&lt;&gt;""),PRODUCT($CE158,CS158),"")</f>
        <v/>
      </c>
    </row>
    <row r="159" spans="3:103" ht="4.5" customHeight="1" x14ac:dyDescent="0.25">
      <c r="C159" s="152"/>
      <c r="D159" s="152"/>
      <c r="E159" s="152"/>
      <c r="F159" s="152"/>
      <c r="G159" s="152"/>
      <c r="H159" s="152"/>
      <c r="I159" s="152"/>
      <c r="J159" s="152"/>
      <c r="K159" s="157"/>
      <c r="L159" s="213"/>
      <c r="M159" s="214"/>
      <c r="N159" s="214"/>
      <c r="O159" s="214"/>
      <c r="P159" s="214"/>
      <c r="Q159" s="214"/>
      <c r="R159" s="214"/>
      <c r="S159" s="214"/>
      <c r="T159" s="214"/>
      <c r="U159" s="214"/>
      <c r="V159" s="214"/>
      <c r="W159" s="215"/>
      <c r="X159" s="5"/>
      <c r="Y159" s="5"/>
      <c r="Z159" s="231"/>
      <c r="AA159" s="232"/>
      <c r="AB159" s="232"/>
      <c r="AC159" s="232"/>
      <c r="AD159" s="232"/>
      <c r="AE159" s="232"/>
      <c r="AF159" s="232"/>
      <c r="AG159" s="232"/>
      <c r="AH159" s="232"/>
      <c r="AI159" s="232"/>
      <c r="AJ159" s="232"/>
      <c r="AK159" s="232"/>
      <c r="AL159" s="233"/>
      <c r="AM159" s="189"/>
      <c r="AN159" s="190"/>
      <c r="AO159" s="190"/>
      <c r="AP159" s="191"/>
      <c r="AQ159" s="195"/>
      <c r="AR159" s="196"/>
      <c r="AS159" s="196"/>
      <c r="AT159" s="197"/>
      <c r="AU159" s="201"/>
      <c r="AV159" s="202"/>
      <c r="AW159" s="202"/>
      <c r="AX159" s="202"/>
      <c r="AY159" s="205"/>
      <c r="AZ159" s="205"/>
      <c r="BA159" s="205"/>
      <c r="BB159" s="205"/>
      <c r="BC159" s="205"/>
      <c r="BD159" s="205"/>
      <c r="BE159" s="205"/>
      <c r="BF159" s="205"/>
      <c r="BG159" s="205"/>
      <c r="BH159" s="205"/>
      <c r="BI159" s="207"/>
      <c r="BO159" s="209"/>
      <c r="BQ159" s="164"/>
      <c r="BS159" s="275"/>
      <c r="BT159" s="275"/>
      <c r="BU159" s="275"/>
      <c r="BV159" s="275"/>
      <c r="BW159" s="275"/>
      <c r="BX159" s="275"/>
      <c r="BY159" s="275"/>
      <c r="BZ159" s="275"/>
      <c r="CA159" s="275"/>
      <c r="CB159" s="275"/>
      <c r="CC159" s="275"/>
      <c r="CD159" s="275"/>
      <c r="CE159" s="275"/>
      <c r="CG159" s="278"/>
      <c r="CI159" s="166"/>
      <c r="CJ159" s="166"/>
      <c r="CK159" s="166"/>
      <c r="CL159" s="282"/>
      <c r="CM159" s="166"/>
      <c r="CN159" s="166"/>
      <c r="CO159" s="166"/>
      <c r="CP159" s="282"/>
      <c r="CQ159" s="166"/>
      <c r="CR159" s="166"/>
      <c r="CS159" s="166"/>
      <c r="CT159" s="282"/>
      <c r="CU159" s="282"/>
      <c r="CV159" s="282"/>
      <c r="CW159" s="166"/>
      <c r="CX159" s="166"/>
      <c r="CY159" s="166"/>
    </row>
    <row r="160" spans="3:103" ht="9" customHeight="1" x14ac:dyDescent="0.25">
      <c r="C160" s="152"/>
      <c r="D160" s="152"/>
      <c r="E160" s="152"/>
      <c r="F160" s="152"/>
      <c r="G160" s="152"/>
      <c r="H160" s="152"/>
      <c r="I160" s="152"/>
      <c r="J160" s="152"/>
      <c r="K160" s="157"/>
      <c r="L160" s="216"/>
      <c r="M160" s="217"/>
      <c r="N160" s="217"/>
      <c r="O160" s="217"/>
      <c r="P160" s="217"/>
      <c r="Q160" s="217"/>
      <c r="R160" s="217"/>
      <c r="S160" s="217"/>
      <c r="T160" s="217"/>
      <c r="U160" s="217"/>
      <c r="V160" s="217"/>
      <c r="W160" s="218"/>
      <c r="X160" s="5"/>
      <c r="Y160" s="5"/>
      <c r="Z160" s="231"/>
      <c r="AA160" s="232"/>
      <c r="AB160" s="232"/>
      <c r="AC160" s="232"/>
      <c r="AD160" s="232"/>
      <c r="AE160" s="232"/>
      <c r="AF160" s="232"/>
      <c r="AG160" s="232"/>
      <c r="AH160" s="232"/>
      <c r="AI160" s="232"/>
      <c r="AJ160" s="232"/>
      <c r="AK160" s="232"/>
      <c r="AL160" s="233"/>
      <c r="AM160" s="189"/>
      <c r="AN160" s="190"/>
      <c r="AO160" s="190"/>
      <c r="AP160" s="191"/>
      <c r="AQ160" s="195"/>
      <c r="AR160" s="196"/>
      <c r="AS160" s="196"/>
      <c r="AT160" s="197"/>
      <c r="AU160" s="201"/>
      <c r="AV160" s="202"/>
      <c r="AW160" s="202"/>
      <c r="AX160" s="202"/>
      <c r="AY160" s="205"/>
      <c r="AZ160" s="205"/>
      <c r="BA160" s="205"/>
      <c r="BB160" s="205"/>
      <c r="BC160" s="205"/>
      <c r="BD160" s="205"/>
      <c r="BE160" s="205"/>
      <c r="BF160" s="205"/>
      <c r="BG160" s="205"/>
      <c r="BH160" s="205"/>
      <c r="BI160" s="207"/>
      <c r="BO160" s="209"/>
      <c r="BQ160" s="164"/>
      <c r="BS160" s="275"/>
      <c r="BT160" s="275"/>
      <c r="BU160" s="275"/>
      <c r="BV160" s="275"/>
      <c r="BW160" s="275"/>
      <c r="BX160" s="275"/>
      <c r="BY160" s="275"/>
      <c r="BZ160" s="275"/>
      <c r="CA160" s="275"/>
      <c r="CB160" s="275"/>
      <c r="CC160" s="275"/>
      <c r="CD160" s="275"/>
      <c r="CE160" s="275"/>
      <c r="CG160" s="278"/>
      <c r="CI160" s="166"/>
      <c r="CJ160" s="166"/>
      <c r="CK160" s="166"/>
      <c r="CL160" s="282"/>
      <c r="CM160" s="166"/>
      <c r="CN160" s="166"/>
      <c r="CO160" s="166"/>
      <c r="CP160" s="282"/>
      <c r="CQ160" s="166"/>
      <c r="CR160" s="166"/>
      <c r="CS160" s="166"/>
      <c r="CT160" s="282"/>
      <c r="CU160" s="282"/>
      <c r="CV160" s="282"/>
      <c r="CW160" s="166"/>
      <c r="CX160" s="166"/>
      <c r="CY160" s="166"/>
    </row>
    <row r="161" spans="2:104" ht="4.5" customHeight="1" x14ac:dyDescent="0.25">
      <c r="C161" s="5"/>
      <c r="D161" s="5"/>
      <c r="E161" s="5"/>
      <c r="F161" s="5"/>
      <c r="G161" s="5"/>
      <c r="H161" s="5"/>
      <c r="I161" s="5"/>
      <c r="J161" s="5"/>
      <c r="K161" s="5"/>
      <c r="L161" s="5"/>
      <c r="M161" s="5"/>
      <c r="N161" s="5"/>
      <c r="O161" s="5"/>
      <c r="P161" s="5"/>
      <c r="Q161" s="5"/>
      <c r="R161" s="5"/>
      <c r="S161" s="5"/>
      <c r="T161" s="5"/>
      <c r="U161" s="5"/>
      <c r="V161" s="5"/>
      <c r="W161" s="5"/>
      <c r="X161" s="5"/>
      <c r="Y161" s="5"/>
      <c r="Z161" s="234"/>
      <c r="AA161" s="235"/>
      <c r="AB161" s="235"/>
      <c r="AC161" s="235"/>
      <c r="AD161" s="235"/>
      <c r="AE161" s="235"/>
      <c r="AF161" s="235"/>
      <c r="AG161" s="235"/>
      <c r="AH161" s="235"/>
      <c r="AI161" s="235"/>
      <c r="AJ161" s="235"/>
      <c r="AK161" s="235"/>
      <c r="AL161" s="236"/>
      <c r="AM161" s="189"/>
      <c r="AN161" s="190"/>
      <c r="AO161" s="190"/>
      <c r="AP161" s="191"/>
      <c r="AQ161" s="195"/>
      <c r="AR161" s="196"/>
      <c r="AS161" s="196"/>
      <c r="AT161" s="197"/>
      <c r="AU161" s="201"/>
      <c r="AV161" s="202"/>
      <c r="AW161" s="202"/>
      <c r="AX161" s="202"/>
      <c r="AY161" s="205"/>
      <c r="AZ161" s="205"/>
      <c r="BA161" s="205"/>
      <c r="BB161" s="205"/>
      <c r="BC161" s="205"/>
      <c r="BD161" s="205"/>
      <c r="BE161" s="205"/>
      <c r="BF161" s="205"/>
      <c r="BG161" s="205"/>
      <c r="BH161" s="205"/>
      <c r="BI161" s="207"/>
      <c r="BO161" s="209"/>
      <c r="BQ161" s="164"/>
      <c r="BS161" s="276"/>
      <c r="BT161" s="276"/>
      <c r="BU161" s="276"/>
      <c r="BV161" s="276"/>
      <c r="BW161" s="276"/>
      <c r="BX161" s="276"/>
      <c r="BY161" s="276"/>
      <c r="BZ161" s="276"/>
      <c r="CA161" s="276"/>
      <c r="CB161" s="276"/>
      <c r="CC161" s="276"/>
      <c r="CD161" s="276"/>
      <c r="CE161" s="276"/>
      <c r="CG161" s="279"/>
      <c r="CI161" s="167"/>
      <c r="CJ161" s="167"/>
      <c r="CK161" s="167"/>
      <c r="CL161" s="283"/>
      <c r="CM161" s="167"/>
      <c r="CN161" s="167"/>
      <c r="CO161" s="167"/>
      <c r="CP161" s="283"/>
      <c r="CQ161" s="167"/>
      <c r="CR161" s="167"/>
      <c r="CS161" s="167"/>
      <c r="CT161" s="283"/>
      <c r="CU161" s="283"/>
      <c r="CV161" s="283"/>
      <c r="CW161" s="167"/>
      <c r="CX161" s="167"/>
      <c r="CY161" s="167"/>
    </row>
    <row r="162" spans="2:104" ht="9" customHeight="1" x14ac:dyDescent="0.25">
      <c r="C162" s="247" t="s">
        <v>187</v>
      </c>
      <c r="D162" s="152"/>
      <c r="E162" s="152"/>
      <c r="F162" s="152"/>
      <c r="G162" s="152"/>
      <c r="H162" s="152"/>
      <c r="I162" s="152"/>
      <c r="J162" s="152"/>
      <c r="K162" s="157"/>
      <c r="L162" s="248"/>
      <c r="M162" s="249"/>
      <c r="N162" s="249"/>
      <c r="O162" s="249"/>
      <c r="P162" s="249"/>
      <c r="Q162" s="249"/>
      <c r="R162" s="249"/>
      <c r="S162" s="249"/>
      <c r="T162" s="249"/>
      <c r="U162" s="249"/>
      <c r="V162" s="249"/>
      <c r="W162" s="250"/>
      <c r="X162" s="5"/>
      <c r="Y162" s="5"/>
      <c r="Z162" s="228" t="s">
        <v>30</v>
      </c>
      <c r="AA162" s="229"/>
      <c r="AB162" s="229"/>
      <c r="AC162" s="229"/>
      <c r="AD162" s="229"/>
      <c r="AE162" s="229"/>
      <c r="AF162" s="229"/>
      <c r="AG162" s="229"/>
      <c r="AH162" s="229"/>
      <c r="AI162" s="229"/>
      <c r="AJ162" s="229"/>
      <c r="AK162" s="229"/>
      <c r="AL162" s="230"/>
      <c r="AM162" s="189">
        <f t="shared" ref="AM162" si="527">IF(SUM(BS162:BU165)=0,"",SUM(BS162:BU165))</f>
        <v>35</v>
      </c>
      <c r="AN162" s="190"/>
      <c r="AO162" s="190"/>
      <c r="AP162" s="191"/>
      <c r="AQ162" s="195"/>
      <c r="AR162" s="196"/>
      <c r="AS162" s="196"/>
      <c r="AT162" s="197"/>
      <c r="AU162" s="201" t="str">
        <f t="shared" ref="AU162" si="528">IF(CL162&lt;&gt;"",CL162,"")</f>
        <v/>
      </c>
      <c r="AV162" s="202"/>
      <c r="AW162" s="202"/>
      <c r="AX162" s="202"/>
      <c r="AY162" s="205" t="str">
        <f t="shared" ref="AY162" si="529">IF(CS162&lt;&gt;"",CS162,"")</f>
        <v/>
      </c>
      <c r="AZ162" s="205"/>
      <c r="BA162" s="205"/>
      <c r="BB162" s="205"/>
      <c r="BC162" s="205"/>
      <c r="BD162" s="205"/>
      <c r="BE162" s="205" t="str">
        <f t="shared" ref="BE162" si="530">IF(CP162&lt;&gt;"",CP162,"")</f>
        <v/>
      </c>
      <c r="BF162" s="205"/>
      <c r="BG162" s="205"/>
      <c r="BH162" s="205"/>
      <c r="BI162" s="207"/>
      <c r="BO162" s="209">
        <v>7</v>
      </c>
      <c r="BQ162" s="164">
        <f>SUM(MAX(BN$12:BN165),BO162/10)</f>
        <v>3.7</v>
      </c>
      <c r="BS162" s="274" t="str">
        <f t="shared" ref="BS162:CE162" si="531">IF(INDEX(BS$18:BS$49,MATCH($BO162,$BO$18:$BO$49,0))="","",INDEX(BS$18:BS$49,MATCH($BO162,$BO$18:$BO$49,0)))</f>
        <v/>
      </c>
      <c r="BT162" s="274" t="str">
        <f t="shared" si="531"/>
        <v/>
      </c>
      <c r="BU162" s="274">
        <f t="shared" si="531"/>
        <v>35</v>
      </c>
      <c r="BV162" s="274" t="str">
        <f>IF(INDEX(BV$18:BV$49,MATCH($BO162,$BO$18:$BO$49,0))="","",INDEX(BV$18:BV$49,MATCH($BO162,$BO$18:$BO$49,0)))</f>
        <v/>
      </c>
      <c r="BW162" s="274" t="str">
        <f>IF(INDEX(BW$18:BW$49,MATCH($BO162,$BO$18:$BO$49,0))="","",INDEX(BW$18:BW$49,MATCH($BO162,$BO$18:$BO$49,0)))</f>
        <v/>
      </c>
      <c r="BX162" s="274">
        <f>IF(INDEX(BX$18:BX$49,MATCH($BO162,$BO$18:$BO$49,0))="","",INDEX(BX$18:BX$49,MATCH($BO162,$BO$18:$BO$49,0)))</f>
        <v>13.02</v>
      </c>
      <c r="BY162" s="274" t="str">
        <f t="shared" si="531"/>
        <v/>
      </c>
      <c r="BZ162" s="274" t="str">
        <f t="shared" si="531"/>
        <v/>
      </c>
      <c r="CA162" s="274">
        <f t="shared" si="531"/>
        <v>6000</v>
      </c>
      <c r="CB162" s="274" t="str">
        <f t="shared" si="531"/>
        <v/>
      </c>
      <c r="CC162" s="274" t="str">
        <f t="shared" si="531"/>
        <v/>
      </c>
      <c r="CD162" s="274">
        <f t="shared" si="531"/>
        <v>1</v>
      </c>
      <c r="CE162" s="274">
        <f t="shared" si="531"/>
        <v>8</v>
      </c>
      <c r="CG162" s="277" t="str">
        <f>IF(AQ162="","",IF(ISERROR(VALUE(AQ162)),"",AQ162))</f>
        <v/>
      </c>
      <c r="CI162" s="165" t="str">
        <f>IF(AND(BS162&lt;&gt;"",$CG162&lt;&gt;""),PRODUCT(BS162,$CG162),"")</f>
        <v/>
      </c>
      <c r="CJ162" s="165" t="str">
        <f>IF(AND(BT162&lt;&gt;"",$CG162&lt;&gt;""),PRODUCT(BT162,$CG162),"")</f>
        <v/>
      </c>
      <c r="CK162" s="165" t="str">
        <f>IF(AND(BU162&lt;&gt;"",$CG162&lt;&gt;""),PRODUCT(BU162,$CG162),"")</f>
        <v/>
      </c>
      <c r="CL162" s="281" t="str">
        <f t="shared" ref="CL162" si="532">IF(SUM(CI162:CK165)=0,"",SUM(CI162:CK165))</f>
        <v/>
      </c>
      <c r="CM162" s="165" t="str">
        <f t="shared" ref="CM162" si="533">IF(AND(BV162&lt;&gt;"",$CG162&lt;&gt;""),PRODUCT(BV162,$CG162),"")</f>
        <v/>
      </c>
      <c r="CN162" s="165" t="str">
        <f t="shared" ref="CN162" si="534">IF(AND(BW162&lt;&gt;"",$CG162&lt;&gt;""),PRODUCT(BW162,$CG162),"")</f>
        <v/>
      </c>
      <c r="CO162" s="165" t="str">
        <f t="shared" ref="CO162" si="535">IF(AND(BX162&lt;&gt;"",$CG162&lt;&gt;""),PRODUCT(BX162,$CG162),"")</f>
        <v/>
      </c>
      <c r="CP162" s="281" t="str">
        <f t="shared" ref="CP162" si="536">IF(SUM(CM162:CO165)=0,"",SUM(CM162:CO165))</f>
        <v/>
      </c>
      <c r="CQ162" s="165" t="str">
        <f t="shared" ref="CQ162" si="537">IF(AND(BY162&lt;&gt;"",$CG162&lt;&gt;""),PRODUCT(BY162,$CG162),"")</f>
        <v/>
      </c>
      <c r="CR162" s="165" t="str">
        <f t="shared" ref="CR162" si="538">IF(AND(BZ162&lt;&gt;"",$CG162&lt;&gt;""),PRODUCT(BZ162,$CG162),"")</f>
        <v/>
      </c>
      <c r="CS162" s="165" t="str">
        <f t="shared" ref="CS162" si="539">IF(AND(CA162&lt;&gt;"",$CG162&lt;&gt;""),PRODUCT(CA162,$CG162),"")</f>
        <v/>
      </c>
      <c r="CT162" s="281" t="str">
        <f t="shared" ref="CT162" si="540">IF(AND(CB162&lt;&gt;"",CQ162&lt;&gt;""),PRODUCT(CB162,CQ162),"")</f>
        <v/>
      </c>
      <c r="CU162" s="281" t="str">
        <f t="shared" ref="CU162" si="541">IF(AND(CC162&lt;&gt;"",CR162&lt;&gt;""),PRODUCT(CC162,CR162),"")</f>
        <v/>
      </c>
      <c r="CV162" s="281" t="str">
        <f t="shared" ref="CV162" si="542">IF(AND(CD162&lt;&gt;"",CS162&lt;&gt;""),PRODUCT(CD162,CS162),"")</f>
        <v/>
      </c>
      <c r="CW162" s="165" t="str">
        <f t="shared" ref="CW162" si="543">IF(AND($CE162&lt;&gt;"",CQ162&lt;&gt;""),PRODUCT($CE162,CQ162),"")</f>
        <v/>
      </c>
      <c r="CX162" s="165" t="str">
        <f t="shared" ref="CX162" si="544">IF(AND($CE162&lt;&gt;"",CR162&lt;&gt;""),PRODUCT($CE162,CR162),"")</f>
        <v/>
      </c>
      <c r="CY162" s="165" t="str">
        <f t="shared" ref="CY162" si="545">IF(AND($CE162&lt;&gt;"",CS162&lt;&gt;""),PRODUCT($CE162,CS162),"")</f>
        <v/>
      </c>
    </row>
    <row r="163" spans="2:104" ht="4.5" customHeight="1" x14ac:dyDescent="0.25">
      <c r="C163" s="152"/>
      <c r="D163" s="152"/>
      <c r="E163" s="152"/>
      <c r="F163" s="152"/>
      <c r="G163" s="152"/>
      <c r="H163" s="152"/>
      <c r="I163" s="152"/>
      <c r="J163" s="152"/>
      <c r="K163" s="157"/>
      <c r="L163" s="251"/>
      <c r="M163" s="252"/>
      <c r="N163" s="252"/>
      <c r="O163" s="252"/>
      <c r="P163" s="252"/>
      <c r="Q163" s="252"/>
      <c r="R163" s="252"/>
      <c r="S163" s="252"/>
      <c r="T163" s="252"/>
      <c r="U163" s="252"/>
      <c r="V163" s="252"/>
      <c r="W163" s="253"/>
      <c r="X163" s="5"/>
      <c r="Y163" s="5"/>
      <c r="Z163" s="231"/>
      <c r="AA163" s="232"/>
      <c r="AB163" s="232"/>
      <c r="AC163" s="232"/>
      <c r="AD163" s="232"/>
      <c r="AE163" s="232"/>
      <c r="AF163" s="232"/>
      <c r="AG163" s="232"/>
      <c r="AH163" s="232"/>
      <c r="AI163" s="232"/>
      <c r="AJ163" s="232"/>
      <c r="AK163" s="232"/>
      <c r="AL163" s="233"/>
      <c r="AM163" s="189"/>
      <c r="AN163" s="190"/>
      <c r="AO163" s="190"/>
      <c r="AP163" s="191"/>
      <c r="AQ163" s="195"/>
      <c r="AR163" s="196"/>
      <c r="AS163" s="196"/>
      <c r="AT163" s="197"/>
      <c r="AU163" s="201"/>
      <c r="AV163" s="202"/>
      <c r="AW163" s="202"/>
      <c r="AX163" s="202"/>
      <c r="AY163" s="205"/>
      <c r="AZ163" s="205"/>
      <c r="BA163" s="205"/>
      <c r="BB163" s="205"/>
      <c r="BC163" s="205"/>
      <c r="BD163" s="205"/>
      <c r="BE163" s="205"/>
      <c r="BF163" s="205"/>
      <c r="BG163" s="205"/>
      <c r="BH163" s="205"/>
      <c r="BI163" s="207"/>
      <c r="BO163" s="209"/>
      <c r="BQ163" s="164"/>
      <c r="BS163" s="275"/>
      <c r="BT163" s="275"/>
      <c r="BU163" s="275"/>
      <c r="BV163" s="275"/>
      <c r="BW163" s="275"/>
      <c r="BX163" s="275"/>
      <c r="BY163" s="275"/>
      <c r="BZ163" s="275"/>
      <c r="CA163" s="275"/>
      <c r="CB163" s="275"/>
      <c r="CC163" s="275"/>
      <c r="CD163" s="275"/>
      <c r="CE163" s="275"/>
      <c r="CG163" s="278"/>
      <c r="CI163" s="166"/>
      <c r="CJ163" s="166"/>
      <c r="CK163" s="166"/>
      <c r="CL163" s="282"/>
      <c r="CM163" s="166"/>
      <c r="CN163" s="166"/>
      <c r="CO163" s="166"/>
      <c r="CP163" s="282"/>
      <c r="CQ163" s="166"/>
      <c r="CR163" s="166"/>
      <c r="CS163" s="166"/>
      <c r="CT163" s="282"/>
      <c r="CU163" s="282"/>
      <c r="CV163" s="282"/>
      <c r="CW163" s="166"/>
      <c r="CX163" s="166"/>
      <c r="CY163" s="166"/>
    </row>
    <row r="164" spans="2:104" ht="9" customHeight="1" x14ac:dyDescent="0.25">
      <c r="C164" s="152"/>
      <c r="D164" s="152"/>
      <c r="E164" s="152"/>
      <c r="F164" s="152"/>
      <c r="G164" s="152"/>
      <c r="H164" s="152"/>
      <c r="I164" s="152"/>
      <c r="J164" s="152"/>
      <c r="K164" s="157"/>
      <c r="L164" s="254"/>
      <c r="M164" s="255"/>
      <c r="N164" s="255"/>
      <c r="O164" s="255"/>
      <c r="P164" s="255"/>
      <c r="Q164" s="255"/>
      <c r="R164" s="255"/>
      <c r="S164" s="255"/>
      <c r="T164" s="255"/>
      <c r="U164" s="255"/>
      <c r="V164" s="255"/>
      <c r="W164" s="256"/>
      <c r="X164" s="5"/>
      <c r="Y164" s="5"/>
      <c r="Z164" s="231"/>
      <c r="AA164" s="232"/>
      <c r="AB164" s="232"/>
      <c r="AC164" s="232"/>
      <c r="AD164" s="232"/>
      <c r="AE164" s="232"/>
      <c r="AF164" s="232"/>
      <c r="AG164" s="232"/>
      <c r="AH164" s="232"/>
      <c r="AI164" s="232"/>
      <c r="AJ164" s="232"/>
      <c r="AK164" s="232"/>
      <c r="AL164" s="233"/>
      <c r="AM164" s="189"/>
      <c r="AN164" s="190"/>
      <c r="AO164" s="190"/>
      <c r="AP164" s="191"/>
      <c r="AQ164" s="195"/>
      <c r="AR164" s="196"/>
      <c r="AS164" s="196"/>
      <c r="AT164" s="197"/>
      <c r="AU164" s="201"/>
      <c r="AV164" s="202"/>
      <c r="AW164" s="202"/>
      <c r="AX164" s="202"/>
      <c r="AY164" s="205"/>
      <c r="AZ164" s="205"/>
      <c r="BA164" s="205"/>
      <c r="BB164" s="205"/>
      <c r="BC164" s="205"/>
      <c r="BD164" s="205"/>
      <c r="BE164" s="205"/>
      <c r="BF164" s="205"/>
      <c r="BG164" s="205"/>
      <c r="BH164" s="205"/>
      <c r="BI164" s="207"/>
      <c r="BO164" s="209"/>
      <c r="BQ164" s="164"/>
      <c r="BS164" s="275"/>
      <c r="BT164" s="275"/>
      <c r="BU164" s="275"/>
      <c r="BV164" s="275"/>
      <c r="BW164" s="275"/>
      <c r="BX164" s="275"/>
      <c r="BY164" s="275"/>
      <c r="BZ164" s="275"/>
      <c r="CA164" s="275"/>
      <c r="CB164" s="275"/>
      <c r="CC164" s="275"/>
      <c r="CD164" s="275"/>
      <c r="CE164" s="275"/>
      <c r="CG164" s="278"/>
      <c r="CI164" s="166"/>
      <c r="CJ164" s="166"/>
      <c r="CK164" s="166"/>
      <c r="CL164" s="282"/>
      <c r="CM164" s="166"/>
      <c r="CN164" s="166"/>
      <c r="CO164" s="166"/>
      <c r="CP164" s="282"/>
      <c r="CQ164" s="166"/>
      <c r="CR164" s="166"/>
      <c r="CS164" s="166"/>
      <c r="CT164" s="282"/>
      <c r="CU164" s="282"/>
      <c r="CV164" s="282"/>
      <c r="CW164" s="166"/>
      <c r="CX164" s="166"/>
      <c r="CY164" s="166"/>
    </row>
    <row r="165" spans="2:104" ht="4.5" customHeight="1" x14ac:dyDescent="0.25">
      <c r="C165" s="5"/>
      <c r="D165" s="5"/>
      <c r="E165" s="5"/>
      <c r="F165" s="5"/>
      <c r="G165" s="5"/>
      <c r="H165" s="5"/>
      <c r="I165" s="5"/>
      <c r="J165" s="5"/>
      <c r="K165" s="5"/>
      <c r="L165" s="5"/>
      <c r="M165" s="5"/>
      <c r="N165" s="5"/>
      <c r="O165" s="5"/>
      <c r="P165" s="5"/>
      <c r="Q165" s="5"/>
      <c r="R165" s="5"/>
      <c r="S165" s="5"/>
      <c r="T165" s="5"/>
      <c r="U165" s="5"/>
      <c r="V165" s="5"/>
      <c r="W165" s="5"/>
      <c r="X165" s="5"/>
      <c r="Y165" s="5"/>
      <c r="Z165" s="234"/>
      <c r="AA165" s="235"/>
      <c r="AB165" s="235"/>
      <c r="AC165" s="235"/>
      <c r="AD165" s="235"/>
      <c r="AE165" s="235"/>
      <c r="AF165" s="235"/>
      <c r="AG165" s="235"/>
      <c r="AH165" s="235"/>
      <c r="AI165" s="235"/>
      <c r="AJ165" s="235"/>
      <c r="AK165" s="235"/>
      <c r="AL165" s="236"/>
      <c r="AM165" s="192"/>
      <c r="AN165" s="193"/>
      <c r="AO165" s="193"/>
      <c r="AP165" s="194"/>
      <c r="AQ165" s="198"/>
      <c r="AR165" s="199"/>
      <c r="AS165" s="199"/>
      <c r="AT165" s="200"/>
      <c r="AU165" s="203"/>
      <c r="AV165" s="204"/>
      <c r="AW165" s="204"/>
      <c r="AX165" s="204"/>
      <c r="AY165" s="206"/>
      <c r="AZ165" s="206"/>
      <c r="BA165" s="206"/>
      <c r="BB165" s="206"/>
      <c r="BC165" s="206"/>
      <c r="BD165" s="206"/>
      <c r="BE165" s="206"/>
      <c r="BF165" s="206"/>
      <c r="BG165" s="206"/>
      <c r="BH165" s="206"/>
      <c r="BI165" s="208"/>
      <c r="BO165" s="209"/>
      <c r="BQ165" s="164"/>
      <c r="BS165" s="276"/>
      <c r="BT165" s="276"/>
      <c r="BU165" s="276"/>
      <c r="BV165" s="276"/>
      <c r="BW165" s="276"/>
      <c r="BX165" s="276"/>
      <c r="BY165" s="276"/>
      <c r="BZ165" s="276"/>
      <c r="CA165" s="276"/>
      <c r="CB165" s="276"/>
      <c r="CC165" s="276"/>
      <c r="CD165" s="276"/>
      <c r="CE165" s="276"/>
      <c r="CG165" s="279"/>
      <c r="CI165" s="167"/>
      <c r="CJ165" s="167"/>
      <c r="CK165" s="167"/>
      <c r="CL165" s="283"/>
      <c r="CM165" s="167"/>
      <c r="CN165" s="167"/>
      <c r="CO165" s="167"/>
      <c r="CP165" s="283"/>
      <c r="CQ165" s="167"/>
      <c r="CR165" s="167"/>
      <c r="CS165" s="167"/>
      <c r="CT165" s="283"/>
      <c r="CU165" s="283"/>
      <c r="CV165" s="283"/>
      <c r="CW165" s="167"/>
      <c r="CX165" s="167"/>
      <c r="CY165" s="167"/>
    </row>
    <row r="166" spans="2:104" ht="9" customHeight="1" x14ac:dyDescent="0.25">
      <c r="X166" s="5"/>
      <c r="Y166" s="5"/>
      <c r="Z166" s="183"/>
      <c r="AA166" s="184"/>
      <c r="AB166" s="184"/>
      <c r="AC166" s="184"/>
      <c r="AD166" s="184"/>
      <c r="AE166" s="184"/>
      <c r="AF166" s="184"/>
      <c r="AG166" s="184"/>
      <c r="AH166" s="184"/>
      <c r="AI166" s="184"/>
      <c r="AJ166" s="184"/>
      <c r="AK166" s="184"/>
      <c r="AL166" s="185"/>
      <c r="AM166" s="189"/>
      <c r="AN166" s="190"/>
      <c r="AO166" s="190"/>
      <c r="AP166" s="191"/>
      <c r="AQ166" s="195"/>
      <c r="AR166" s="196"/>
      <c r="AS166" s="196"/>
      <c r="AT166" s="197"/>
      <c r="AU166" s="201" t="str">
        <f t="shared" ref="AU166" si="546">IF(CL166&lt;&gt;"",CL166,"")</f>
        <v/>
      </c>
      <c r="AV166" s="202"/>
      <c r="AW166" s="202"/>
      <c r="AX166" s="202"/>
      <c r="AY166" s="205" t="str">
        <f t="shared" ref="AY166" si="547">IF(CS166&lt;&gt;"",CS166,"")</f>
        <v/>
      </c>
      <c r="AZ166" s="205"/>
      <c r="BA166" s="205"/>
      <c r="BB166" s="205"/>
      <c r="BC166" s="205"/>
      <c r="BD166" s="205"/>
      <c r="BE166" s="205" t="str">
        <f t="shared" ref="BE166" si="548">IF(CP166&lt;&gt;"",CP166,"")</f>
        <v/>
      </c>
      <c r="BF166" s="205"/>
      <c r="BG166" s="205"/>
      <c r="BH166" s="205"/>
      <c r="BI166" s="207"/>
      <c r="BO166" s="209">
        <v>8</v>
      </c>
      <c r="BP166" s="280" t="str">
        <f>IF(AND(AU170&lt;&gt;"",AU170&gt;1000),TRUE,"")</f>
        <v/>
      </c>
      <c r="BQ166" s="164">
        <f>SUM(MAX(BN$12:BN169),BO166/10)</f>
        <v>3.8</v>
      </c>
      <c r="BS166" s="274" t="str">
        <f t="shared" ref="BS166:CE166" si="549">IF(INDEX(BS$18:BS$49,MATCH($BO166,$BO$18:$BO$49,0))="","",INDEX(BS$18:BS$49,MATCH($BO166,$BO$18:$BO$49,0)))</f>
        <v/>
      </c>
      <c r="BT166" s="274" t="str">
        <f t="shared" si="549"/>
        <v/>
      </c>
      <c r="BU166" s="274" t="str">
        <f t="shared" si="549"/>
        <v/>
      </c>
      <c r="BV166" s="274" t="str">
        <f>IF(INDEX(BV$18:BV$49,MATCH($BO166,$BO$18:$BO$49,0))="","",INDEX(BV$18:BV$49,MATCH($BO166,$BO$18:$BO$49,0)))</f>
        <v/>
      </c>
      <c r="BW166" s="274" t="str">
        <f>IF(INDEX(BW$18:BW$49,MATCH($BO166,$BO$18:$BO$49,0))="","",INDEX(BW$18:BW$49,MATCH($BO166,$BO$18:$BO$49,0)))</f>
        <v/>
      </c>
      <c r="BX166" s="274" t="str">
        <f>IF(INDEX(BX$18:BX$49,MATCH($BO166,$BO$18:$BO$49,0))="","",INDEX(BX$18:BX$49,MATCH($BO166,$BO$18:$BO$49,0)))</f>
        <v/>
      </c>
      <c r="BY166" s="274" t="str">
        <f t="shared" si="549"/>
        <v/>
      </c>
      <c r="BZ166" s="274" t="str">
        <f t="shared" si="549"/>
        <v/>
      </c>
      <c r="CA166" s="274" t="str">
        <f t="shared" si="549"/>
        <v/>
      </c>
      <c r="CB166" s="274" t="str">
        <f t="shared" si="549"/>
        <v/>
      </c>
      <c r="CC166" s="274" t="str">
        <f t="shared" si="549"/>
        <v/>
      </c>
      <c r="CD166" s="274" t="str">
        <f t="shared" si="549"/>
        <v/>
      </c>
      <c r="CE166" s="274" t="str">
        <f t="shared" si="549"/>
        <v/>
      </c>
      <c r="CG166" s="277" t="str">
        <f>IF(AQ166="","",IF(ISERROR(VALUE(AQ166)),"",AQ166))</f>
        <v/>
      </c>
      <c r="CI166" s="165" t="str">
        <f>IF(AND(BS166&lt;&gt;"",$CG166&lt;&gt;""),PRODUCT(BS166,$CG166),"")</f>
        <v/>
      </c>
      <c r="CJ166" s="165" t="str">
        <f>IF(AND(BT166&lt;&gt;"",$CG166&lt;&gt;""),PRODUCT(BT166,$CG166),"")</f>
        <v/>
      </c>
      <c r="CK166" s="165" t="str">
        <f>IF(AND(BU166&lt;&gt;"",$CG166&lt;&gt;""),PRODUCT(BU166,$CG166),"")</f>
        <v/>
      </c>
      <c r="CL166" s="281" t="str">
        <f t="shared" ref="CL166" si="550">IF(SUM(CI166:CK169)=0,"",SUM(CI166:CK169))</f>
        <v/>
      </c>
      <c r="CM166" s="165" t="str">
        <f t="shared" ref="CM166" si="551">IF(AND(BV166&lt;&gt;"",$CG166&lt;&gt;""),PRODUCT(BV166,$CG166),"")</f>
        <v/>
      </c>
      <c r="CN166" s="165" t="str">
        <f t="shared" ref="CN166" si="552">IF(AND(BW166&lt;&gt;"",$CG166&lt;&gt;""),PRODUCT(BW166,$CG166),"")</f>
        <v/>
      </c>
      <c r="CO166" s="165" t="str">
        <f t="shared" ref="CO166" si="553">IF(AND(BX166&lt;&gt;"",$CG166&lt;&gt;""),PRODUCT(BX166,$CG166),"")</f>
        <v/>
      </c>
      <c r="CP166" s="281" t="str">
        <f t="shared" ref="CP166" si="554">IF(SUM(CM166:CO169)=0,"",SUM(CM166:CO169))</f>
        <v/>
      </c>
      <c r="CQ166" s="165" t="str">
        <f t="shared" ref="CQ166" si="555">IF(AND(BY166&lt;&gt;"",$CG166&lt;&gt;""),PRODUCT(BY166,$CG166),"")</f>
        <v/>
      </c>
      <c r="CR166" s="165" t="str">
        <f t="shared" ref="CR166" si="556">IF(AND(BZ166&lt;&gt;"",$CG166&lt;&gt;""),PRODUCT(BZ166,$CG166),"")</f>
        <v/>
      </c>
      <c r="CS166" s="165" t="str">
        <f t="shared" ref="CS166" si="557">IF(AND(CA166&lt;&gt;"",$CG166&lt;&gt;""),PRODUCT(CA166,$CG166),"")</f>
        <v/>
      </c>
      <c r="CT166" s="281" t="str">
        <f t="shared" ref="CT166" si="558">IF(AND(CB166&lt;&gt;"",CQ166&lt;&gt;""),PRODUCT(CB166,CQ166),"")</f>
        <v/>
      </c>
      <c r="CU166" s="281" t="str">
        <f t="shared" ref="CU166" si="559">IF(AND(CC166&lt;&gt;"",CR166&lt;&gt;""),PRODUCT(CC166,CR166),"")</f>
        <v/>
      </c>
      <c r="CV166" s="281" t="str">
        <f t="shared" ref="CV166" si="560">IF(AND(CD166&lt;&gt;"",CS166&lt;&gt;""),PRODUCT(CD166,CS166),"")</f>
        <v/>
      </c>
      <c r="CW166" s="165" t="str">
        <f t="shared" ref="CW166" si="561">IF(AND($CE166&lt;&gt;"",CQ166&lt;&gt;""),PRODUCT($CE166,CQ166),"")</f>
        <v/>
      </c>
      <c r="CX166" s="165" t="str">
        <f t="shared" ref="CX166" si="562">IF(AND($CE166&lt;&gt;"",CR166&lt;&gt;""),PRODUCT($CE166,CR166),"")</f>
        <v/>
      </c>
      <c r="CY166" s="165" t="str">
        <f t="shared" ref="CY166" si="563">IF(AND($CE166&lt;&gt;"",CS166&lt;&gt;""),PRODUCT($CE166,CS166),"")</f>
        <v/>
      </c>
    </row>
    <row r="167" spans="2:104" ht="4.5" customHeight="1" x14ac:dyDescent="0.25">
      <c r="X167" s="5"/>
      <c r="Y167" s="5"/>
      <c r="Z167" s="183"/>
      <c r="AA167" s="184"/>
      <c r="AB167" s="184"/>
      <c r="AC167" s="184"/>
      <c r="AD167" s="184"/>
      <c r="AE167" s="184"/>
      <c r="AF167" s="184"/>
      <c r="AG167" s="184"/>
      <c r="AH167" s="184"/>
      <c r="AI167" s="184"/>
      <c r="AJ167" s="184"/>
      <c r="AK167" s="184"/>
      <c r="AL167" s="185"/>
      <c r="AM167" s="189"/>
      <c r="AN167" s="190"/>
      <c r="AO167" s="190"/>
      <c r="AP167" s="191"/>
      <c r="AQ167" s="195"/>
      <c r="AR167" s="196"/>
      <c r="AS167" s="196"/>
      <c r="AT167" s="197"/>
      <c r="AU167" s="201"/>
      <c r="AV167" s="202"/>
      <c r="AW167" s="202"/>
      <c r="AX167" s="202"/>
      <c r="AY167" s="205"/>
      <c r="AZ167" s="205"/>
      <c r="BA167" s="205"/>
      <c r="BB167" s="205"/>
      <c r="BC167" s="205"/>
      <c r="BD167" s="205"/>
      <c r="BE167" s="205"/>
      <c r="BF167" s="205"/>
      <c r="BG167" s="205"/>
      <c r="BH167" s="205"/>
      <c r="BI167" s="207"/>
      <c r="BO167" s="209"/>
      <c r="BP167" s="280"/>
      <c r="BQ167" s="164"/>
      <c r="BS167" s="275"/>
      <c r="BT167" s="275"/>
      <c r="BU167" s="275"/>
      <c r="BV167" s="275"/>
      <c r="BW167" s="275"/>
      <c r="BX167" s="275"/>
      <c r="BY167" s="275"/>
      <c r="BZ167" s="275"/>
      <c r="CA167" s="275"/>
      <c r="CB167" s="275"/>
      <c r="CC167" s="275"/>
      <c r="CD167" s="275"/>
      <c r="CE167" s="275"/>
      <c r="CG167" s="278"/>
      <c r="CI167" s="166"/>
      <c r="CJ167" s="166"/>
      <c r="CK167" s="166"/>
      <c r="CL167" s="282"/>
      <c r="CM167" s="166"/>
      <c r="CN167" s="166"/>
      <c r="CO167" s="166"/>
      <c r="CP167" s="282"/>
      <c r="CQ167" s="166"/>
      <c r="CR167" s="166"/>
      <c r="CS167" s="166"/>
      <c r="CT167" s="282"/>
      <c r="CU167" s="282"/>
      <c r="CV167" s="282"/>
      <c r="CW167" s="166"/>
      <c r="CX167" s="166"/>
      <c r="CY167" s="166"/>
    </row>
    <row r="168" spans="2:104" ht="9" customHeight="1" x14ac:dyDescent="0.25">
      <c r="X168" s="5"/>
      <c r="Y168" s="5"/>
      <c r="Z168" s="183"/>
      <c r="AA168" s="184"/>
      <c r="AB168" s="184"/>
      <c r="AC168" s="184"/>
      <c r="AD168" s="184"/>
      <c r="AE168" s="184"/>
      <c r="AF168" s="184"/>
      <c r="AG168" s="184"/>
      <c r="AH168" s="184"/>
      <c r="AI168" s="184"/>
      <c r="AJ168" s="184"/>
      <c r="AK168" s="184"/>
      <c r="AL168" s="185"/>
      <c r="AM168" s="189"/>
      <c r="AN168" s="190"/>
      <c r="AO168" s="190"/>
      <c r="AP168" s="191"/>
      <c r="AQ168" s="195"/>
      <c r="AR168" s="196"/>
      <c r="AS168" s="196"/>
      <c r="AT168" s="197"/>
      <c r="AU168" s="201"/>
      <c r="AV168" s="202"/>
      <c r="AW168" s="202"/>
      <c r="AX168" s="202"/>
      <c r="AY168" s="205"/>
      <c r="AZ168" s="205"/>
      <c r="BA168" s="205"/>
      <c r="BB168" s="205"/>
      <c r="BC168" s="205"/>
      <c r="BD168" s="205"/>
      <c r="BE168" s="205"/>
      <c r="BF168" s="205"/>
      <c r="BG168" s="205"/>
      <c r="BH168" s="205"/>
      <c r="BI168" s="207"/>
      <c r="BO168" s="209"/>
      <c r="BP168" s="280"/>
      <c r="BQ168" s="164"/>
      <c r="BS168" s="275"/>
      <c r="BT168" s="275"/>
      <c r="BU168" s="275"/>
      <c r="BV168" s="275"/>
      <c r="BW168" s="275"/>
      <c r="BX168" s="275"/>
      <c r="BY168" s="275"/>
      <c r="BZ168" s="275"/>
      <c r="CA168" s="275"/>
      <c r="CB168" s="275"/>
      <c r="CC168" s="275"/>
      <c r="CD168" s="275"/>
      <c r="CE168" s="275"/>
      <c r="CG168" s="278"/>
      <c r="CI168" s="166"/>
      <c r="CJ168" s="166"/>
      <c r="CK168" s="166"/>
      <c r="CL168" s="282"/>
      <c r="CM168" s="166"/>
      <c r="CN168" s="166"/>
      <c r="CO168" s="166"/>
      <c r="CP168" s="282"/>
      <c r="CQ168" s="166"/>
      <c r="CR168" s="166"/>
      <c r="CS168" s="166"/>
      <c r="CT168" s="282"/>
      <c r="CU168" s="282"/>
      <c r="CV168" s="282"/>
      <c r="CW168" s="166"/>
      <c r="CX168" s="166"/>
      <c r="CY168" s="166"/>
    </row>
    <row r="169" spans="2:104" ht="4.5" customHeight="1" x14ac:dyDescent="0.25">
      <c r="C169" s="5"/>
      <c r="D169" s="5"/>
      <c r="E169" s="5"/>
      <c r="F169" s="5"/>
      <c r="G169" s="5"/>
      <c r="H169" s="5"/>
      <c r="I169" s="5"/>
      <c r="J169" s="5"/>
      <c r="K169" s="5"/>
      <c r="L169" s="5"/>
      <c r="M169" s="5"/>
      <c r="N169" s="5"/>
      <c r="O169" s="5"/>
      <c r="P169" s="5"/>
      <c r="Q169" s="5"/>
      <c r="R169" s="5"/>
      <c r="S169" s="5"/>
      <c r="T169" s="5"/>
      <c r="U169" s="5"/>
      <c r="V169" s="5"/>
      <c r="W169" s="5"/>
      <c r="X169" s="5"/>
      <c r="Y169" s="5"/>
      <c r="Z169" s="186"/>
      <c r="AA169" s="187"/>
      <c r="AB169" s="187"/>
      <c r="AC169" s="187"/>
      <c r="AD169" s="187"/>
      <c r="AE169" s="187"/>
      <c r="AF169" s="187"/>
      <c r="AG169" s="187"/>
      <c r="AH169" s="187"/>
      <c r="AI169" s="187"/>
      <c r="AJ169" s="187"/>
      <c r="AK169" s="187"/>
      <c r="AL169" s="188"/>
      <c r="AM169" s="192"/>
      <c r="AN169" s="193"/>
      <c r="AO169" s="193"/>
      <c r="AP169" s="194"/>
      <c r="AQ169" s="198"/>
      <c r="AR169" s="199"/>
      <c r="AS169" s="199"/>
      <c r="AT169" s="200"/>
      <c r="AU169" s="203"/>
      <c r="AV169" s="204"/>
      <c r="AW169" s="204"/>
      <c r="AX169" s="204"/>
      <c r="AY169" s="206"/>
      <c r="AZ169" s="206"/>
      <c r="BA169" s="206"/>
      <c r="BB169" s="206"/>
      <c r="BC169" s="206"/>
      <c r="BD169" s="206"/>
      <c r="BE169" s="206"/>
      <c r="BF169" s="206"/>
      <c r="BG169" s="206"/>
      <c r="BH169" s="206"/>
      <c r="BI169" s="208"/>
      <c r="BO169" s="209"/>
      <c r="BP169" s="280"/>
      <c r="BQ169" s="164"/>
      <c r="BS169" s="276"/>
      <c r="BT169" s="276"/>
      <c r="BU169" s="276"/>
      <c r="BV169" s="276"/>
      <c r="BW169" s="276"/>
      <c r="BX169" s="276"/>
      <c r="BY169" s="276"/>
      <c r="BZ169" s="276"/>
      <c r="CA169" s="276"/>
      <c r="CB169" s="276"/>
      <c r="CC169" s="276"/>
      <c r="CD169" s="276"/>
      <c r="CE169" s="276"/>
      <c r="CG169" s="279"/>
      <c r="CI169" s="167"/>
      <c r="CJ169" s="167"/>
      <c r="CK169" s="167"/>
      <c r="CL169" s="283"/>
      <c r="CM169" s="167"/>
      <c r="CN169" s="167"/>
      <c r="CO169" s="167"/>
      <c r="CP169" s="283"/>
      <c r="CQ169" s="167"/>
      <c r="CR169" s="167"/>
      <c r="CS169" s="167"/>
      <c r="CT169" s="283"/>
      <c r="CU169" s="283"/>
      <c r="CV169" s="283"/>
      <c r="CW169" s="167"/>
      <c r="CX169" s="167"/>
      <c r="CY169" s="167"/>
    </row>
    <row r="170" spans="2:104" ht="12" customHeight="1" x14ac:dyDescent="0.25">
      <c r="C170" s="49" t="str">
        <f>IF(BP170=TRUE,"  Consider calling to verify rebate availability.","")</f>
        <v/>
      </c>
      <c r="X170" s="5"/>
      <c r="Y170" s="5"/>
      <c r="Z170" s="258" t="str">
        <f>"Total  "</f>
        <v xml:space="preserve">Total  </v>
      </c>
      <c r="AA170" s="259"/>
      <c r="AB170" s="259"/>
      <c r="AC170" s="259"/>
      <c r="AD170" s="259"/>
      <c r="AE170" s="259"/>
      <c r="AF170" s="259"/>
      <c r="AG170" s="259"/>
      <c r="AH170" s="259"/>
      <c r="AI170" s="259"/>
      <c r="AJ170" s="259"/>
      <c r="AK170" s="259"/>
      <c r="AL170" s="260"/>
      <c r="AM170" s="261"/>
      <c r="AN170" s="262"/>
      <c r="AO170" s="262"/>
      <c r="AP170" s="263"/>
      <c r="AQ170" s="264" t="str">
        <f>IF(SUM(AQ138:AT165)=0,"",SUM(AQ138:AT165))</f>
        <v/>
      </c>
      <c r="AR170" s="265"/>
      <c r="AS170" s="265"/>
      <c r="AT170" s="266"/>
      <c r="AU170" s="267" t="str">
        <f>IF(SUM(AU138:AX169)=0,"",SUM(AU138:AX169))</f>
        <v/>
      </c>
      <c r="AV170" s="268"/>
      <c r="AW170" s="268"/>
      <c r="AX170" s="269"/>
      <c r="AY170" s="270" t="str">
        <f>IF(SUM(AY138:BB169)=0,"",SUM(AY138:BB169))</f>
        <v/>
      </c>
      <c r="AZ170" s="271"/>
      <c r="BA170" s="271"/>
      <c r="BB170" s="271"/>
      <c r="BC170" s="271"/>
      <c r="BD170" s="272"/>
      <c r="BE170" s="270" t="str">
        <f>IF(SUM(BE138:BH169)=0,"",SUM(BE138:BH169))</f>
        <v/>
      </c>
      <c r="BF170" s="271"/>
      <c r="BG170" s="271"/>
      <c r="BH170" s="271"/>
      <c r="BI170" s="273"/>
      <c r="BN170" s="42">
        <f>IF(BN132&lt;&gt;"",BN132,"")</f>
        <v>3</v>
      </c>
      <c r="BP170" s="41" t="str">
        <f>IF(AND(AU170&lt;&gt;"",AU170&gt;1000),TRUE,"")</f>
        <v/>
      </c>
      <c r="BQ170" s="98">
        <f>SUM(MAX(BN$12:BN169),0)</f>
        <v>3</v>
      </c>
      <c r="BS170" s="40"/>
      <c r="BT170" s="40"/>
      <c r="BU170" s="40"/>
      <c r="BV170" s="40"/>
      <c r="BW170" s="40"/>
      <c r="BX170" s="40"/>
      <c r="BY170" s="40"/>
      <c r="BZ170" s="40"/>
      <c r="CA170" s="40"/>
      <c r="CB170" s="40"/>
      <c r="CC170" s="40"/>
      <c r="CD170" s="40"/>
      <c r="CE170" s="40"/>
      <c r="CG170" s="46" t="str">
        <f t="shared" ref="CG170" si="564">IF(SUM(CG138:CG169)=0,"",SUM(CG138:CG169))</f>
        <v/>
      </c>
      <c r="CI170" s="46" t="str">
        <f t="shared" ref="CI170:CS170" si="565">IF(SUM(CI138:CI169)=0,"",SUM(CI138:CI169))</f>
        <v/>
      </c>
      <c r="CJ170" s="46" t="str">
        <f t="shared" si="565"/>
        <v/>
      </c>
      <c r="CK170" s="46" t="str">
        <f t="shared" si="565"/>
        <v/>
      </c>
      <c r="CL170" s="46" t="str">
        <f t="shared" si="565"/>
        <v/>
      </c>
      <c r="CM170" s="46" t="str">
        <f t="shared" si="565"/>
        <v/>
      </c>
      <c r="CN170" s="46" t="str">
        <f t="shared" si="565"/>
        <v/>
      </c>
      <c r="CO170" s="46" t="str">
        <f t="shared" si="565"/>
        <v/>
      </c>
      <c r="CP170" s="46" t="str">
        <f t="shared" si="565"/>
        <v/>
      </c>
      <c r="CQ170" s="46" t="str">
        <f t="shared" si="565"/>
        <v/>
      </c>
      <c r="CR170" s="46" t="str">
        <f t="shared" si="565"/>
        <v/>
      </c>
      <c r="CS170" s="46" t="str">
        <f t="shared" si="565"/>
        <v/>
      </c>
      <c r="CT170" s="47" t="str">
        <f t="shared" ref="CT170" si="566">IF(OR(SUM(CT138:CT169)=0,SUM(CQ138:CQ169)=0),"",SUM(CT138:CT169)/SUM(CQ138:CQ169))</f>
        <v/>
      </c>
      <c r="CU170" s="47" t="str">
        <f t="shared" ref="CU170" si="567">IF(OR(SUM(CU138:CU169)=0,SUM(CR138:CR169)=0),"",SUM(CU138:CU169)/SUM(CR138:CR169))</f>
        <v/>
      </c>
      <c r="CV170" s="47" t="str">
        <f>IF(OR(SUM(CV138:CV169)=0,SUM(CS138:CS169)=0),"",SUM(CV138:CV169)/SUM(CS138:CS169))</f>
        <v/>
      </c>
      <c r="CW170" s="48" t="str">
        <f t="shared" ref="CW170" si="568">IF(OR(SUM(CW138:CW169)=0,SUM(CQ138:CQ169)=0),"",SUM(CW138:CW169)/SUM(CQ138:CQ169))</f>
        <v/>
      </c>
      <c r="CX170" s="48" t="str">
        <f t="shared" ref="CX170" si="569">IF(OR(SUM(CX138:CX169)=0,SUM(CR138:CR169)=0),"",SUM(CX138:CX169)/SUM(CR138:CR169))</f>
        <v/>
      </c>
      <c r="CY170" s="48" t="str">
        <f>IF(OR(SUM(CY138:CY169)=0,SUM(CS138:CS169)=0),"",SUM(CY138:CY169)/SUM(CS138:CS169))</f>
        <v/>
      </c>
      <c r="CZ170" s="47" t="str">
        <f>IF(SUM(CW170:CY170)=0,"",AVERAGE(CW170:CY170))</f>
        <v/>
      </c>
    </row>
    <row r="171" spans="2:104" ht="4.5" customHeight="1" x14ac:dyDescent="0.25"/>
    <row r="172" spans="2:104" ht="15" customHeight="1" x14ac:dyDescent="0.25">
      <c r="B172" s="2"/>
      <c r="C172" s="3" t="str">
        <f>IF(BN172=0,"Template","Project "&amp;TEXT(BN172,"00"))</f>
        <v>Project 04</v>
      </c>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10"/>
      <c r="BN172" s="41">
        <f>SUM(MAX(BN$5:BN171),1)</f>
        <v>4</v>
      </c>
      <c r="BP172" s="42" t="str">
        <f>IF(AND(AU210&lt;&gt;"",AU210&gt;1000,L206=""),1,"")</f>
        <v/>
      </c>
    </row>
    <row r="173" spans="2:104" ht="4.5" customHeight="1" x14ac:dyDescent="0.25">
      <c r="V173" s="1"/>
      <c r="W173" s="1"/>
    </row>
    <row r="174" spans="2:104" ht="9" customHeight="1" x14ac:dyDescent="0.25">
      <c r="C174" s="151" t="s">
        <v>7</v>
      </c>
      <c r="D174" s="151"/>
      <c r="E174" s="151"/>
      <c r="F174" s="151"/>
      <c r="G174" s="151"/>
      <c r="H174" s="151"/>
      <c r="I174" s="151"/>
      <c r="J174" s="151"/>
      <c r="K174" s="151"/>
      <c r="L174" s="151"/>
      <c r="M174" s="151"/>
      <c r="N174" s="151"/>
      <c r="O174" s="151"/>
      <c r="P174" s="151"/>
      <c r="Q174" s="151"/>
      <c r="R174" s="151"/>
      <c r="S174" s="151"/>
      <c r="T174" s="151"/>
      <c r="U174" s="151"/>
      <c r="V174" s="151"/>
      <c r="W174" s="151"/>
      <c r="X174" s="5"/>
      <c r="Y174" s="5"/>
      <c r="Z174" s="257" t="s">
        <v>85</v>
      </c>
      <c r="AA174" s="169"/>
      <c r="AB174" s="169"/>
      <c r="AC174" s="169"/>
      <c r="AD174" s="169"/>
      <c r="AE174" s="169"/>
      <c r="AF174" s="169"/>
      <c r="AG174" s="169"/>
      <c r="AH174" s="169"/>
      <c r="AI174" s="169"/>
      <c r="AJ174" s="169"/>
      <c r="AK174" s="169"/>
      <c r="AL174" s="170"/>
      <c r="AM174" s="177" t="s">
        <v>6</v>
      </c>
      <c r="AN174" s="177"/>
      <c r="AO174" s="177"/>
      <c r="AP174" s="177"/>
      <c r="AQ174" s="177" t="s">
        <v>5</v>
      </c>
      <c r="AR174" s="177"/>
      <c r="AS174" s="177"/>
      <c r="AT174" s="177"/>
      <c r="AU174" s="177" t="s">
        <v>78</v>
      </c>
      <c r="AV174" s="177"/>
      <c r="AW174" s="177"/>
      <c r="AX174" s="177"/>
      <c r="AY174" s="177" t="s">
        <v>9</v>
      </c>
      <c r="AZ174" s="177"/>
      <c r="BA174" s="177"/>
      <c r="BB174" s="177"/>
      <c r="BC174" s="177"/>
      <c r="BD174" s="177"/>
      <c r="BE174" s="177" t="s">
        <v>10</v>
      </c>
      <c r="BF174" s="177"/>
      <c r="BG174" s="177"/>
      <c r="BH174" s="177"/>
      <c r="BI174" s="180"/>
    </row>
    <row r="175" spans="2:104" ht="4.5" customHeight="1" x14ac:dyDescent="0.25">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5"/>
      <c r="Y175" s="5"/>
      <c r="Z175" s="171"/>
      <c r="AA175" s="172"/>
      <c r="AB175" s="172"/>
      <c r="AC175" s="172"/>
      <c r="AD175" s="172"/>
      <c r="AE175" s="172"/>
      <c r="AF175" s="172"/>
      <c r="AG175" s="172"/>
      <c r="AH175" s="172"/>
      <c r="AI175" s="172"/>
      <c r="AJ175" s="172"/>
      <c r="AK175" s="172"/>
      <c r="AL175" s="173"/>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81"/>
    </row>
    <row r="176" spans="2:104" ht="9" customHeight="1" x14ac:dyDescent="0.25">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5"/>
      <c r="Y176" s="5"/>
      <c r="Z176" s="171"/>
      <c r="AA176" s="172"/>
      <c r="AB176" s="172"/>
      <c r="AC176" s="172"/>
      <c r="AD176" s="172"/>
      <c r="AE176" s="172"/>
      <c r="AF176" s="172"/>
      <c r="AG176" s="172"/>
      <c r="AH176" s="172"/>
      <c r="AI176" s="172"/>
      <c r="AJ176" s="172"/>
      <c r="AK176" s="172"/>
      <c r="AL176" s="173"/>
      <c r="AM176" s="178"/>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c r="BI176" s="181"/>
    </row>
    <row r="177" spans="3:103" ht="4.5" customHeight="1" x14ac:dyDescent="0.25">
      <c r="C177" s="5"/>
      <c r="D177" s="5"/>
      <c r="E177" s="5"/>
      <c r="F177" s="5"/>
      <c r="G177" s="5"/>
      <c r="H177" s="5"/>
      <c r="I177" s="5"/>
      <c r="J177" s="5"/>
      <c r="K177" s="5"/>
      <c r="L177" s="5"/>
      <c r="M177" s="5"/>
      <c r="N177" s="5"/>
      <c r="O177" s="5"/>
      <c r="P177" s="5"/>
      <c r="Q177" s="5"/>
      <c r="R177" s="5"/>
      <c r="S177" s="5"/>
      <c r="T177" s="5"/>
      <c r="U177" s="5"/>
      <c r="V177" s="5"/>
      <c r="W177" s="5"/>
      <c r="X177" s="5"/>
      <c r="Y177" s="5"/>
      <c r="Z177" s="174"/>
      <c r="AA177" s="175"/>
      <c r="AB177" s="175"/>
      <c r="AC177" s="175"/>
      <c r="AD177" s="175"/>
      <c r="AE177" s="175"/>
      <c r="AF177" s="175"/>
      <c r="AG177" s="175"/>
      <c r="AH177" s="175"/>
      <c r="AI177" s="175"/>
      <c r="AJ177" s="175"/>
      <c r="AK177" s="175"/>
      <c r="AL177" s="176"/>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82"/>
    </row>
    <row r="178" spans="3:103" ht="9" customHeight="1" x14ac:dyDescent="0.25">
      <c r="C178" s="152" t="s">
        <v>2</v>
      </c>
      <c r="D178" s="152"/>
      <c r="E178" s="152"/>
      <c r="F178" s="152"/>
      <c r="G178" s="152"/>
      <c r="H178" s="152"/>
      <c r="I178" s="152"/>
      <c r="J178" s="152"/>
      <c r="K178" s="157"/>
      <c r="L178" s="210"/>
      <c r="M178" s="211"/>
      <c r="N178" s="211"/>
      <c r="O178" s="211"/>
      <c r="P178" s="211"/>
      <c r="Q178" s="211"/>
      <c r="R178" s="211"/>
      <c r="S178" s="211"/>
      <c r="T178" s="211"/>
      <c r="U178" s="211"/>
      <c r="V178" s="211"/>
      <c r="W178" s="212"/>
      <c r="X178" s="5"/>
      <c r="Y178" s="5"/>
      <c r="Z178" s="228" t="s">
        <v>191</v>
      </c>
      <c r="AA178" s="229"/>
      <c r="AB178" s="229"/>
      <c r="AC178" s="229"/>
      <c r="AD178" s="229"/>
      <c r="AE178" s="229"/>
      <c r="AF178" s="229"/>
      <c r="AG178" s="229"/>
      <c r="AH178" s="229"/>
      <c r="AI178" s="229"/>
      <c r="AJ178" s="229"/>
      <c r="AK178" s="229"/>
      <c r="AL178" s="230"/>
      <c r="AM178" s="237">
        <f>IF(SUM(BS178:BU181)=0,"",SUM(BS178:BU181))</f>
        <v>400</v>
      </c>
      <c r="AN178" s="238"/>
      <c r="AO178" s="238"/>
      <c r="AP178" s="239"/>
      <c r="AQ178" s="240"/>
      <c r="AR178" s="241"/>
      <c r="AS178" s="241"/>
      <c r="AT178" s="242"/>
      <c r="AU178" s="243" t="str">
        <f>IF(CL178&lt;&gt;"",CL178,"")</f>
        <v/>
      </c>
      <c r="AV178" s="244"/>
      <c r="AW178" s="244"/>
      <c r="AX178" s="244"/>
      <c r="AY178" s="245" t="str">
        <f>IF(CS178&lt;&gt;"",CS178,"")</f>
        <v/>
      </c>
      <c r="AZ178" s="245"/>
      <c r="BA178" s="245"/>
      <c r="BB178" s="245"/>
      <c r="BC178" s="245"/>
      <c r="BD178" s="245"/>
      <c r="BE178" s="245" t="str">
        <f>IF(CP178&lt;&gt;"",CP178,"")</f>
        <v/>
      </c>
      <c r="BF178" s="245"/>
      <c r="BG178" s="245"/>
      <c r="BH178" s="245"/>
      <c r="BI178" s="246"/>
      <c r="BO178" s="209">
        <v>1</v>
      </c>
      <c r="BQ178" s="164">
        <f>SUM(MAX(BN$12:BN181),BO178/10)</f>
        <v>4.0999999999999996</v>
      </c>
      <c r="BS178" s="274" t="str">
        <f>IF(INDEX(BS$18:BS$49,MATCH($BO178,$BO$18:$BO$49,0))="","",INDEX(BS$18:BS$49,MATCH($BO178,$BO$18:$BO$49,0)))</f>
        <v/>
      </c>
      <c r="BT178" s="274" t="str">
        <f t="shared" ref="BT178:CE178" si="570">IF(INDEX(BT$18:BT$49,MATCH($BO178,$BO$18:$BO$49,0))="","",INDEX(BT$18:BT$49,MATCH($BO178,$BO$18:$BO$49,0)))</f>
        <v/>
      </c>
      <c r="BU178" s="274">
        <f t="shared" si="570"/>
        <v>400</v>
      </c>
      <c r="BV178" s="274" t="str">
        <f>IF(INDEX(BV$18:BV$49,MATCH($BO178,$BO$18:$BO$49,0))="","",INDEX(BV$18:BV$49,MATCH($BO178,$BO$18:$BO$49,0)))</f>
        <v/>
      </c>
      <c r="BW178" s="274" t="str">
        <f>IF(INDEX(BW$18:BW$49,MATCH($BO178,$BO$18:$BO$49,0))="","",INDEX(BW$18:BW$49,MATCH($BO178,$BO$18:$BO$49,0)))</f>
        <v/>
      </c>
      <c r="BX178" s="274">
        <f>IF(INDEX(BX$18:BX$49,MATCH($BO178,$BO$18:$BO$49,0))="","",INDEX(BX$18:BX$49,MATCH($BO178,$BO$18:$BO$49,0)))</f>
        <v>24.295754000000002</v>
      </c>
      <c r="BY178" s="274" t="str">
        <f t="shared" si="570"/>
        <v/>
      </c>
      <c r="BZ178" s="274" t="str">
        <f t="shared" si="570"/>
        <v/>
      </c>
      <c r="CA178" s="274">
        <f t="shared" si="570"/>
        <v>11196.2</v>
      </c>
      <c r="CB178" s="274" t="str">
        <f t="shared" si="570"/>
        <v/>
      </c>
      <c r="CC178" s="274" t="str">
        <f t="shared" si="570"/>
        <v/>
      </c>
      <c r="CD178" s="274">
        <f t="shared" si="570"/>
        <v>1</v>
      </c>
      <c r="CE178" s="274">
        <f t="shared" si="570"/>
        <v>8</v>
      </c>
      <c r="CG178" s="277" t="str">
        <f>IF(AQ178="","",IF(ISERROR(VALUE(AQ178)),"",AQ178))</f>
        <v/>
      </c>
      <c r="CI178" s="165" t="str">
        <f>IF(AND(BS178&lt;&gt;"",$CG178&lt;&gt;""),PRODUCT(BS178,$CG178),"")</f>
        <v/>
      </c>
      <c r="CJ178" s="165" t="str">
        <f>IF(AND(BT178&lt;&gt;"",$CG178&lt;&gt;""),PRODUCT(BT178,$CG178),"")</f>
        <v/>
      </c>
      <c r="CK178" s="165" t="str">
        <f>IF(AND(BU178&lt;&gt;"",$CG178&lt;&gt;""),PRODUCT(BU178,$CG178),"")</f>
        <v/>
      </c>
      <c r="CL178" s="281" t="str">
        <f>IF(SUM(CI178:CK181)=0,"",SUM(CI178:CK181))</f>
        <v/>
      </c>
      <c r="CM178" s="165" t="str">
        <f>IF(AND(BV178&lt;&gt;"",$CG178&lt;&gt;""),PRODUCT(BV178,$CG178),"")</f>
        <v/>
      </c>
      <c r="CN178" s="165" t="str">
        <f t="shared" ref="CN178" si="571">IF(AND(BW178&lt;&gt;"",$CG178&lt;&gt;""),PRODUCT(BW178,$CG178),"")</f>
        <v/>
      </c>
      <c r="CO178" s="165" t="str">
        <f t="shared" ref="CO178" si="572">IF(AND(BX178&lt;&gt;"",$CG178&lt;&gt;""),PRODUCT(BX178,$CG178),"")</f>
        <v/>
      </c>
      <c r="CP178" s="281" t="str">
        <f>IF(SUM(CM178:CO181)=0,"",SUM(CM178:CO181))</f>
        <v/>
      </c>
      <c r="CQ178" s="165" t="str">
        <f>IF(AND(BY178&lt;&gt;"",$CG178&lt;&gt;""),PRODUCT(BY178,$CG178),"")</f>
        <v/>
      </c>
      <c r="CR178" s="165" t="str">
        <f t="shared" ref="CR178" si="573">IF(AND(BZ178&lt;&gt;"",$CG178&lt;&gt;""),PRODUCT(BZ178,$CG178),"")</f>
        <v/>
      </c>
      <c r="CS178" s="165" t="str">
        <f t="shared" ref="CS178" si="574">IF(AND(CA178&lt;&gt;"",$CG178&lt;&gt;""),PRODUCT(CA178,$CG178),"")</f>
        <v/>
      </c>
      <c r="CT178" s="281" t="str">
        <f>IF(AND(CB178&lt;&gt;"",CQ178&lt;&gt;""),PRODUCT(CB178,CQ178),"")</f>
        <v/>
      </c>
      <c r="CU178" s="281" t="str">
        <f t="shared" ref="CU178" si="575">IF(AND(CC178&lt;&gt;"",CR178&lt;&gt;""),PRODUCT(CC178,CR178),"")</f>
        <v/>
      </c>
      <c r="CV178" s="281" t="str">
        <f>IF(AND(CD178&lt;&gt;"",CS178&lt;&gt;""),PRODUCT(CD178,CS178),"")</f>
        <v/>
      </c>
      <c r="CW178" s="165" t="str">
        <f>IF(AND($CE178&lt;&gt;"",CQ178&lt;&gt;""),PRODUCT($CE178,CQ178),"")</f>
        <v/>
      </c>
      <c r="CX178" s="165" t="str">
        <f t="shared" ref="CX178" si="576">IF(AND($CE178&lt;&gt;"",CR178&lt;&gt;""),PRODUCT($CE178,CR178),"")</f>
        <v/>
      </c>
      <c r="CY178" s="165" t="str">
        <f t="shared" ref="CY178" si="577">IF(AND($CE178&lt;&gt;"",CS178&lt;&gt;""),PRODUCT($CE178,CS178),"")</f>
        <v/>
      </c>
    </row>
    <row r="179" spans="3:103" ht="4.5" customHeight="1" x14ac:dyDescent="0.25">
      <c r="C179" s="152"/>
      <c r="D179" s="152"/>
      <c r="E179" s="152"/>
      <c r="F179" s="152"/>
      <c r="G179" s="152"/>
      <c r="H179" s="152"/>
      <c r="I179" s="152"/>
      <c r="J179" s="152"/>
      <c r="K179" s="157"/>
      <c r="L179" s="213"/>
      <c r="M179" s="214"/>
      <c r="N179" s="214"/>
      <c r="O179" s="214"/>
      <c r="P179" s="214"/>
      <c r="Q179" s="214"/>
      <c r="R179" s="214"/>
      <c r="S179" s="214"/>
      <c r="T179" s="214"/>
      <c r="U179" s="214"/>
      <c r="V179" s="214"/>
      <c r="W179" s="215"/>
      <c r="X179" s="5"/>
      <c r="Y179" s="5"/>
      <c r="Z179" s="231"/>
      <c r="AA179" s="232"/>
      <c r="AB179" s="232"/>
      <c r="AC179" s="232"/>
      <c r="AD179" s="232"/>
      <c r="AE179" s="232"/>
      <c r="AF179" s="232"/>
      <c r="AG179" s="232"/>
      <c r="AH179" s="232"/>
      <c r="AI179" s="232"/>
      <c r="AJ179" s="232"/>
      <c r="AK179" s="232"/>
      <c r="AL179" s="233"/>
      <c r="AM179" s="189"/>
      <c r="AN179" s="190"/>
      <c r="AO179" s="190"/>
      <c r="AP179" s="191"/>
      <c r="AQ179" s="195"/>
      <c r="AR179" s="196"/>
      <c r="AS179" s="196"/>
      <c r="AT179" s="197"/>
      <c r="AU179" s="201"/>
      <c r="AV179" s="202"/>
      <c r="AW179" s="202"/>
      <c r="AX179" s="202"/>
      <c r="AY179" s="205"/>
      <c r="AZ179" s="205"/>
      <c r="BA179" s="205"/>
      <c r="BB179" s="205"/>
      <c r="BC179" s="205"/>
      <c r="BD179" s="205"/>
      <c r="BE179" s="205"/>
      <c r="BF179" s="205"/>
      <c r="BG179" s="205"/>
      <c r="BH179" s="205"/>
      <c r="BI179" s="207"/>
      <c r="BO179" s="209"/>
      <c r="BQ179" s="164"/>
      <c r="BS179" s="275"/>
      <c r="BT179" s="275"/>
      <c r="BU179" s="275"/>
      <c r="BV179" s="275"/>
      <c r="BW179" s="275"/>
      <c r="BX179" s="275"/>
      <c r="BY179" s="275"/>
      <c r="BZ179" s="275"/>
      <c r="CA179" s="275"/>
      <c r="CB179" s="275"/>
      <c r="CC179" s="275"/>
      <c r="CD179" s="275"/>
      <c r="CE179" s="275"/>
      <c r="CG179" s="278"/>
      <c r="CI179" s="166"/>
      <c r="CJ179" s="166"/>
      <c r="CK179" s="166"/>
      <c r="CL179" s="282"/>
      <c r="CM179" s="166"/>
      <c r="CN179" s="166"/>
      <c r="CO179" s="166"/>
      <c r="CP179" s="282"/>
      <c r="CQ179" s="166"/>
      <c r="CR179" s="166"/>
      <c r="CS179" s="166"/>
      <c r="CT179" s="282"/>
      <c r="CU179" s="282"/>
      <c r="CV179" s="282"/>
      <c r="CW179" s="166"/>
      <c r="CX179" s="166"/>
      <c r="CY179" s="166"/>
    </row>
    <row r="180" spans="3:103" ht="9" customHeight="1" x14ac:dyDescent="0.25">
      <c r="C180" s="152"/>
      <c r="D180" s="152"/>
      <c r="E180" s="152"/>
      <c r="F180" s="152"/>
      <c r="G180" s="152"/>
      <c r="H180" s="152"/>
      <c r="I180" s="152"/>
      <c r="J180" s="152"/>
      <c r="K180" s="157"/>
      <c r="L180" s="216"/>
      <c r="M180" s="217"/>
      <c r="N180" s="217"/>
      <c r="O180" s="217"/>
      <c r="P180" s="217"/>
      <c r="Q180" s="217"/>
      <c r="R180" s="217"/>
      <c r="S180" s="217"/>
      <c r="T180" s="217"/>
      <c r="U180" s="217"/>
      <c r="V180" s="217"/>
      <c r="W180" s="218"/>
      <c r="X180" s="5"/>
      <c r="Y180" s="5"/>
      <c r="Z180" s="231"/>
      <c r="AA180" s="232"/>
      <c r="AB180" s="232"/>
      <c r="AC180" s="232"/>
      <c r="AD180" s="232"/>
      <c r="AE180" s="232"/>
      <c r="AF180" s="232"/>
      <c r="AG180" s="232"/>
      <c r="AH180" s="232"/>
      <c r="AI180" s="232"/>
      <c r="AJ180" s="232"/>
      <c r="AK180" s="232"/>
      <c r="AL180" s="233"/>
      <c r="AM180" s="189"/>
      <c r="AN180" s="190"/>
      <c r="AO180" s="190"/>
      <c r="AP180" s="191"/>
      <c r="AQ180" s="195"/>
      <c r="AR180" s="196"/>
      <c r="AS180" s="196"/>
      <c r="AT180" s="197"/>
      <c r="AU180" s="201"/>
      <c r="AV180" s="202"/>
      <c r="AW180" s="202"/>
      <c r="AX180" s="202"/>
      <c r="AY180" s="205"/>
      <c r="AZ180" s="205"/>
      <c r="BA180" s="205"/>
      <c r="BB180" s="205"/>
      <c r="BC180" s="205"/>
      <c r="BD180" s="205"/>
      <c r="BE180" s="205"/>
      <c r="BF180" s="205"/>
      <c r="BG180" s="205"/>
      <c r="BH180" s="205"/>
      <c r="BI180" s="207"/>
      <c r="BO180" s="209"/>
      <c r="BQ180" s="164"/>
      <c r="BS180" s="275"/>
      <c r="BT180" s="275"/>
      <c r="BU180" s="275"/>
      <c r="BV180" s="275"/>
      <c r="BW180" s="275"/>
      <c r="BX180" s="275"/>
      <c r="BY180" s="275"/>
      <c r="BZ180" s="275"/>
      <c r="CA180" s="275"/>
      <c r="CB180" s="275"/>
      <c r="CC180" s="275"/>
      <c r="CD180" s="275"/>
      <c r="CE180" s="275"/>
      <c r="CG180" s="278"/>
      <c r="CI180" s="166"/>
      <c r="CJ180" s="166"/>
      <c r="CK180" s="166"/>
      <c r="CL180" s="282"/>
      <c r="CM180" s="166"/>
      <c r="CN180" s="166"/>
      <c r="CO180" s="166"/>
      <c r="CP180" s="282"/>
      <c r="CQ180" s="166"/>
      <c r="CR180" s="166"/>
      <c r="CS180" s="166"/>
      <c r="CT180" s="282"/>
      <c r="CU180" s="282"/>
      <c r="CV180" s="282"/>
      <c r="CW180" s="166"/>
      <c r="CX180" s="166"/>
      <c r="CY180" s="166"/>
    </row>
    <row r="181" spans="3:103" ht="4.5" customHeight="1" x14ac:dyDescent="0.25">
      <c r="C181" s="6"/>
      <c r="D181" s="6"/>
      <c r="E181" s="6"/>
      <c r="F181" s="6"/>
      <c r="G181" s="6"/>
      <c r="H181" s="6"/>
      <c r="I181" s="6"/>
      <c r="J181" s="6"/>
      <c r="K181" s="6"/>
      <c r="L181" s="5"/>
      <c r="M181" s="5"/>
      <c r="N181" s="5"/>
      <c r="O181" s="5"/>
      <c r="P181" s="5"/>
      <c r="Q181" s="5"/>
      <c r="R181" s="5"/>
      <c r="S181" s="5"/>
      <c r="T181" s="5"/>
      <c r="U181" s="5"/>
      <c r="V181" s="5"/>
      <c r="W181" s="5"/>
      <c r="X181" s="5"/>
      <c r="Y181" s="5"/>
      <c r="Z181" s="234"/>
      <c r="AA181" s="235"/>
      <c r="AB181" s="235"/>
      <c r="AC181" s="235"/>
      <c r="AD181" s="235"/>
      <c r="AE181" s="235"/>
      <c r="AF181" s="235"/>
      <c r="AG181" s="235"/>
      <c r="AH181" s="235"/>
      <c r="AI181" s="235"/>
      <c r="AJ181" s="235"/>
      <c r="AK181" s="235"/>
      <c r="AL181" s="236"/>
      <c r="AM181" s="189"/>
      <c r="AN181" s="190"/>
      <c r="AO181" s="190"/>
      <c r="AP181" s="191"/>
      <c r="AQ181" s="195"/>
      <c r="AR181" s="196"/>
      <c r="AS181" s="196"/>
      <c r="AT181" s="197"/>
      <c r="AU181" s="201"/>
      <c r="AV181" s="202"/>
      <c r="AW181" s="202"/>
      <c r="AX181" s="202"/>
      <c r="AY181" s="205"/>
      <c r="AZ181" s="205"/>
      <c r="BA181" s="205"/>
      <c r="BB181" s="205"/>
      <c r="BC181" s="205"/>
      <c r="BD181" s="205"/>
      <c r="BE181" s="205"/>
      <c r="BF181" s="205"/>
      <c r="BG181" s="205"/>
      <c r="BH181" s="205"/>
      <c r="BI181" s="207"/>
      <c r="BO181" s="209"/>
      <c r="BQ181" s="164"/>
      <c r="BS181" s="276"/>
      <c r="BT181" s="276"/>
      <c r="BU181" s="276"/>
      <c r="BV181" s="276"/>
      <c r="BW181" s="276"/>
      <c r="BX181" s="276"/>
      <c r="BY181" s="276"/>
      <c r="BZ181" s="276"/>
      <c r="CA181" s="276"/>
      <c r="CB181" s="276"/>
      <c r="CC181" s="276"/>
      <c r="CD181" s="276"/>
      <c r="CE181" s="276"/>
      <c r="CG181" s="279"/>
      <c r="CI181" s="167"/>
      <c r="CJ181" s="167"/>
      <c r="CK181" s="167"/>
      <c r="CL181" s="283"/>
      <c r="CM181" s="167"/>
      <c r="CN181" s="167"/>
      <c r="CO181" s="167"/>
      <c r="CP181" s="283"/>
      <c r="CQ181" s="167"/>
      <c r="CR181" s="167"/>
      <c r="CS181" s="167"/>
      <c r="CT181" s="283"/>
      <c r="CU181" s="283"/>
      <c r="CV181" s="283"/>
      <c r="CW181" s="167"/>
      <c r="CX181" s="167"/>
      <c r="CY181" s="167"/>
    </row>
    <row r="182" spans="3:103" ht="9" customHeight="1" x14ac:dyDescent="0.25">
      <c r="C182" s="152" t="s">
        <v>3</v>
      </c>
      <c r="D182" s="152"/>
      <c r="E182" s="152"/>
      <c r="F182" s="152"/>
      <c r="G182" s="152"/>
      <c r="H182" s="152"/>
      <c r="I182" s="152"/>
      <c r="J182" s="152"/>
      <c r="K182" s="157"/>
      <c r="L182" s="210"/>
      <c r="M182" s="211"/>
      <c r="N182" s="211"/>
      <c r="O182" s="211"/>
      <c r="P182" s="211"/>
      <c r="Q182" s="211"/>
      <c r="R182" s="211"/>
      <c r="S182" s="211"/>
      <c r="T182" s="211"/>
      <c r="U182" s="211"/>
      <c r="V182" s="211"/>
      <c r="W182" s="212"/>
      <c r="X182" s="5"/>
      <c r="Y182" s="5"/>
      <c r="Z182" s="219" t="s">
        <v>192</v>
      </c>
      <c r="AA182" s="220"/>
      <c r="AB182" s="220"/>
      <c r="AC182" s="220"/>
      <c r="AD182" s="220"/>
      <c r="AE182" s="220"/>
      <c r="AF182" s="220"/>
      <c r="AG182" s="220"/>
      <c r="AH182" s="220"/>
      <c r="AI182" s="220"/>
      <c r="AJ182" s="220"/>
      <c r="AK182" s="220"/>
      <c r="AL182" s="221"/>
      <c r="AM182" s="189">
        <f t="shared" ref="AM182" si="578">IF(SUM(BS182:BU185)=0,"",SUM(BS182:BU185))</f>
        <v>50</v>
      </c>
      <c r="AN182" s="190"/>
      <c r="AO182" s="190"/>
      <c r="AP182" s="191"/>
      <c r="AQ182" s="195"/>
      <c r="AR182" s="196"/>
      <c r="AS182" s="196"/>
      <c r="AT182" s="197"/>
      <c r="AU182" s="201" t="str">
        <f>IF(CL182&lt;&gt;"",CL182,"")</f>
        <v/>
      </c>
      <c r="AV182" s="202"/>
      <c r="AW182" s="202"/>
      <c r="AX182" s="202"/>
      <c r="AY182" s="205" t="str">
        <f>IF(CS182&lt;&gt;"",CS182,"")</f>
        <v/>
      </c>
      <c r="AZ182" s="205"/>
      <c r="BA182" s="205"/>
      <c r="BB182" s="205"/>
      <c r="BC182" s="205"/>
      <c r="BD182" s="205"/>
      <c r="BE182" s="205" t="str">
        <f>IF(CP182&lt;&gt;"",CP182,"")</f>
        <v/>
      </c>
      <c r="BF182" s="205"/>
      <c r="BG182" s="205"/>
      <c r="BH182" s="205"/>
      <c r="BI182" s="207"/>
      <c r="BO182" s="209">
        <v>2</v>
      </c>
      <c r="BQ182" s="164">
        <f>SUM(MAX(BN$12:BN185),BO182/10)</f>
        <v>4.2</v>
      </c>
      <c r="BS182" s="274" t="str">
        <f t="shared" ref="BS182:CE182" si="579">IF(INDEX(BS$18:BS$49,MATCH($BO182,$BO$18:$BO$49,0))="","",INDEX(BS$18:BS$49,MATCH($BO182,$BO$18:$BO$49,0)))</f>
        <v/>
      </c>
      <c r="BT182" s="274" t="str">
        <f t="shared" si="579"/>
        <v/>
      </c>
      <c r="BU182" s="274">
        <f t="shared" si="579"/>
        <v>50</v>
      </c>
      <c r="BV182" s="274" t="str">
        <f>IF(INDEX(BV$18:BV$49,MATCH($BO182,$BO$18:$BO$49,0))="","",INDEX(BV$18:BV$49,MATCH($BO182,$BO$18:$BO$49,0)))</f>
        <v/>
      </c>
      <c r="BW182" s="274" t="str">
        <f>IF(INDEX(BW$18:BW$49,MATCH($BO182,$BO$18:$BO$49,0))="","",INDEX(BW$18:BW$49,MATCH($BO182,$BO$18:$BO$49,0)))</f>
        <v/>
      </c>
      <c r="BX182" s="274" t="str">
        <f>IF(INDEX(BX$18:BX$49,MATCH($BO182,$BO$18:$BO$49,0))="","",INDEX(BX$18:BX$49,MATCH($BO182,$BO$18:$BO$49,0)))</f>
        <v/>
      </c>
      <c r="BY182" s="274" t="str">
        <f t="shared" si="579"/>
        <v/>
      </c>
      <c r="BZ182" s="274" t="str">
        <f t="shared" si="579"/>
        <v/>
      </c>
      <c r="CA182" s="274" t="str">
        <f t="shared" si="579"/>
        <v/>
      </c>
      <c r="CB182" s="274" t="str">
        <f t="shared" si="579"/>
        <v/>
      </c>
      <c r="CC182" s="274" t="str">
        <f t="shared" si="579"/>
        <v/>
      </c>
      <c r="CD182" s="274">
        <f t="shared" si="579"/>
        <v>1</v>
      </c>
      <c r="CE182" s="274">
        <f t="shared" si="579"/>
        <v>8</v>
      </c>
      <c r="CG182" s="277" t="str">
        <f>IF(AQ182="","",IF(ISERROR(VALUE(AQ182)),"",AQ182))</f>
        <v/>
      </c>
      <c r="CI182" s="165" t="str">
        <f>IF(AND(BS182&lt;&gt;"",$CG182&lt;&gt;""),PRODUCT(BS182,$CG182),"")</f>
        <v/>
      </c>
      <c r="CJ182" s="165" t="str">
        <f>IF(AND(BT182&lt;&gt;"",$CG182&lt;&gt;""),PRODUCT(BT182,$CG182),"")</f>
        <v/>
      </c>
      <c r="CK182" s="165" t="str">
        <f>IF(AND(BU182&lt;&gt;"",$CG182&lt;&gt;""),PRODUCT(BU182,$CG182),"")</f>
        <v/>
      </c>
      <c r="CL182" s="281" t="str">
        <f t="shared" ref="CL182" si="580">IF(SUM(CI182:CK185)=0,"",SUM(CI182:CK185))</f>
        <v/>
      </c>
      <c r="CM182" s="165" t="str">
        <f t="shared" ref="CM182" si="581">IF(AND(BV182&lt;&gt;"",$CG182&lt;&gt;""),PRODUCT(BV182,$CG182),"")</f>
        <v/>
      </c>
      <c r="CN182" s="165" t="str">
        <f t="shared" ref="CN182" si="582">IF(AND(BW182&lt;&gt;"",$CG182&lt;&gt;""),PRODUCT(BW182,$CG182),"")</f>
        <v/>
      </c>
      <c r="CO182" s="165" t="str">
        <f t="shared" ref="CO182" si="583">IF(AND(BX182&lt;&gt;"",$CG182&lt;&gt;""),PRODUCT(BX182,$CG182),"")</f>
        <v/>
      </c>
      <c r="CP182" s="281" t="str">
        <f t="shared" ref="CP182" si="584">IF(SUM(CM182:CO185)=0,"",SUM(CM182:CO185))</f>
        <v/>
      </c>
      <c r="CQ182" s="165" t="str">
        <f t="shared" ref="CQ182" si="585">IF(AND(BY182&lt;&gt;"",$CG182&lt;&gt;""),PRODUCT(BY182,$CG182),"")</f>
        <v/>
      </c>
      <c r="CR182" s="165" t="str">
        <f t="shared" ref="CR182" si="586">IF(AND(BZ182&lt;&gt;"",$CG182&lt;&gt;""),PRODUCT(BZ182,$CG182),"")</f>
        <v/>
      </c>
      <c r="CS182" s="165" t="str">
        <f t="shared" ref="CS182" si="587">IF(AND(CA182&lt;&gt;"",$CG182&lt;&gt;""),PRODUCT(CA182,$CG182),"")</f>
        <v/>
      </c>
      <c r="CT182" s="281" t="str">
        <f t="shared" ref="CT182" si="588">IF(AND(CB182&lt;&gt;"",CQ182&lt;&gt;""),PRODUCT(CB182,CQ182),"")</f>
        <v/>
      </c>
      <c r="CU182" s="281" t="str">
        <f t="shared" ref="CU182" si="589">IF(AND(CC182&lt;&gt;"",CR182&lt;&gt;""),PRODUCT(CC182,CR182),"")</f>
        <v/>
      </c>
      <c r="CV182" s="281" t="str">
        <f t="shared" ref="CV182" si="590">IF(AND(CD182&lt;&gt;"",CS182&lt;&gt;""),PRODUCT(CD182,CS182),"")</f>
        <v/>
      </c>
      <c r="CW182" s="165" t="str">
        <f t="shared" ref="CW182" si="591">IF(AND($CE182&lt;&gt;"",CQ182&lt;&gt;""),PRODUCT($CE182,CQ182),"")</f>
        <v/>
      </c>
      <c r="CX182" s="165" t="str">
        <f t="shared" ref="CX182" si="592">IF(AND($CE182&lt;&gt;"",CR182&lt;&gt;""),PRODUCT($CE182,CR182),"")</f>
        <v/>
      </c>
      <c r="CY182" s="165" t="str">
        <f t="shared" ref="CY182" si="593">IF(AND($CE182&lt;&gt;"",CS182&lt;&gt;""),PRODUCT($CE182,CS182),"")</f>
        <v/>
      </c>
    </row>
    <row r="183" spans="3:103" ht="4.5" customHeight="1" x14ac:dyDescent="0.25">
      <c r="C183" s="152"/>
      <c r="D183" s="152"/>
      <c r="E183" s="152"/>
      <c r="F183" s="152"/>
      <c r="G183" s="152"/>
      <c r="H183" s="152"/>
      <c r="I183" s="152"/>
      <c r="J183" s="152"/>
      <c r="K183" s="157"/>
      <c r="L183" s="213"/>
      <c r="M183" s="214"/>
      <c r="N183" s="214"/>
      <c r="O183" s="214"/>
      <c r="P183" s="214"/>
      <c r="Q183" s="214"/>
      <c r="R183" s="214"/>
      <c r="S183" s="214"/>
      <c r="T183" s="214"/>
      <c r="U183" s="214"/>
      <c r="V183" s="214"/>
      <c r="W183" s="215"/>
      <c r="X183" s="5"/>
      <c r="Y183" s="5"/>
      <c r="Z183" s="222"/>
      <c r="AA183" s="223"/>
      <c r="AB183" s="223"/>
      <c r="AC183" s="223"/>
      <c r="AD183" s="223"/>
      <c r="AE183" s="223"/>
      <c r="AF183" s="223"/>
      <c r="AG183" s="223"/>
      <c r="AH183" s="223"/>
      <c r="AI183" s="223"/>
      <c r="AJ183" s="223"/>
      <c r="AK183" s="223"/>
      <c r="AL183" s="224"/>
      <c r="AM183" s="189"/>
      <c r="AN183" s="190"/>
      <c r="AO183" s="190"/>
      <c r="AP183" s="191"/>
      <c r="AQ183" s="195"/>
      <c r="AR183" s="196"/>
      <c r="AS183" s="196"/>
      <c r="AT183" s="197"/>
      <c r="AU183" s="201"/>
      <c r="AV183" s="202"/>
      <c r="AW183" s="202"/>
      <c r="AX183" s="202"/>
      <c r="AY183" s="205"/>
      <c r="AZ183" s="205"/>
      <c r="BA183" s="205"/>
      <c r="BB183" s="205"/>
      <c r="BC183" s="205"/>
      <c r="BD183" s="205"/>
      <c r="BE183" s="205"/>
      <c r="BF183" s="205"/>
      <c r="BG183" s="205"/>
      <c r="BH183" s="205"/>
      <c r="BI183" s="207"/>
      <c r="BO183" s="209"/>
      <c r="BQ183" s="164"/>
      <c r="BS183" s="275"/>
      <c r="BT183" s="275"/>
      <c r="BU183" s="275"/>
      <c r="BV183" s="275"/>
      <c r="BW183" s="275"/>
      <c r="BX183" s="275"/>
      <c r="BY183" s="275"/>
      <c r="BZ183" s="275"/>
      <c r="CA183" s="275"/>
      <c r="CB183" s="275"/>
      <c r="CC183" s="275"/>
      <c r="CD183" s="275"/>
      <c r="CE183" s="275"/>
      <c r="CG183" s="278"/>
      <c r="CI183" s="166"/>
      <c r="CJ183" s="166"/>
      <c r="CK183" s="166"/>
      <c r="CL183" s="282"/>
      <c r="CM183" s="166"/>
      <c r="CN183" s="166"/>
      <c r="CO183" s="166"/>
      <c r="CP183" s="282"/>
      <c r="CQ183" s="166"/>
      <c r="CR183" s="166"/>
      <c r="CS183" s="166"/>
      <c r="CT183" s="282"/>
      <c r="CU183" s="282"/>
      <c r="CV183" s="282"/>
      <c r="CW183" s="166"/>
      <c r="CX183" s="166"/>
      <c r="CY183" s="166"/>
    </row>
    <row r="184" spans="3:103" ht="9" customHeight="1" x14ac:dyDescent="0.25">
      <c r="C184" s="152"/>
      <c r="D184" s="152"/>
      <c r="E184" s="152"/>
      <c r="F184" s="152"/>
      <c r="G184" s="152"/>
      <c r="H184" s="152"/>
      <c r="I184" s="152"/>
      <c r="J184" s="152"/>
      <c r="K184" s="157"/>
      <c r="L184" s="216"/>
      <c r="M184" s="217"/>
      <c r="N184" s="217"/>
      <c r="O184" s="217"/>
      <c r="P184" s="217"/>
      <c r="Q184" s="217"/>
      <c r="R184" s="217"/>
      <c r="S184" s="217"/>
      <c r="T184" s="217"/>
      <c r="U184" s="217"/>
      <c r="V184" s="217"/>
      <c r="W184" s="218"/>
      <c r="X184" s="5"/>
      <c r="Y184" s="5"/>
      <c r="Z184" s="222"/>
      <c r="AA184" s="223"/>
      <c r="AB184" s="223"/>
      <c r="AC184" s="223"/>
      <c r="AD184" s="223"/>
      <c r="AE184" s="223"/>
      <c r="AF184" s="223"/>
      <c r="AG184" s="223"/>
      <c r="AH184" s="223"/>
      <c r="AI184" s="223"/>
      <c r="AJ184" s="223"/>
      <c r="AK184" s="223"/>
      <c r="AL184" s="224"/>
      <c r="AM184" s="189"/>
      <c r="AN184" s="190"/>
      <c r="AO184" s="190"/>
      <c r="AP184" s="191"/>
      <c r="AQ184" s="195"/>
      <c r="AR184" s="196"/>
      <c r="AS184" s="196"/>
      <c r="AT184" s="197"/>
      <c r="AU184" s="201"/>
      <c r="AV184" s="202"/>
      <c r="AW184" s="202"/>
      <c r="AX184" s="202"/>
      <c r="AY184" s="205"/>
      <c r="AZ184" s="205"/>
      <c r="BA184" s="205"/>
      <c r="BB184" s="205"/>
      <c r="BC184" s="205"/>
      <c r="BD184" s="205"/>
      <c r="BE184" s="205"/>
      <c r="BF184" s="205"/>
      <c r="BG184" s="205"/>
      <c r="BH184" s="205"/>
      <c r="BI184" s="207"/>
      <c r="BO184" s="209"/>
      <c r="BQ184" s="164"/>
      <c r="BS184" s="275"/>
      <c r="BT184" s="275"/>
      <c r="BU184" s="275"/>
      <c r="BV184" s="275"/>
      <c r="BW184" s="275"/>
      <c r="BX184" s="275"/>
      <c r="BY184" s="275"/>
      <c r="BZ184" s="275"/>
      <c r="CA184" s="275"/>
      <c r="CB184" s="275"/>
      <c r="CC184" s="275"/>
      <c r="CD184" s="275"/>
      <c r="CE184" s="275"/>
      <c r="CG184" s="278"/>
      <c r="CI184" s="166"/>
      <c r="CJ184" s="166"/>
      <c r="CK184" s="166"/>
      <c r="CL184" s="282"/>
      <c r="CM184" s="166"/>
      <c r="CN184" s="166"/>
      <c r="CO184" s="166"/>
      <c r="CP184" s="282"/>
      <c r="CQ184" s="166"/>
      <c r="CR184" s="166"/>
      <c r="CS184" s="166"/>
      <c r="CT184" s="282"/>
      <c r="CU184" s="282"/>
      <c r="CV184" s="282"/>
      <c r="CW184" s="166"/>
      <c r="CX184" s="166"/>
      <c r="CY184" s="166"/>
    </row>
    <row r="185" spans="3:103" ht="4.5" customHeight="1" x14ac:dyDescent="0.25">
      <c r="C185" s="6"/>
      <c r="D185" s="6"/>
      <c r="E185" s="6"/>
      <c r="F185" s="6"/>
      <c r="G185" s="6"/>
      <c r="H185" s="6"/>
      <c r="I185" s="6"/>
      <c r="J185" s="6"/>
      <c r="K185" s="6"/>
      <c r="L185" s="5"/>
      <c r="M185" s="5"/>
      <c r="N185" s="5"/>
      <c r="O185" s="5"/>
      <c r="P185" s="5"/>
      <c r="Q185" s="5"/>
      <c r="R185" s="5"/>
      <c r="S185" s="5"/>
      <c r="T185" s="5"/>
      <c r="U185" s="5"/>
      <c r="V185" s="5"/>
      <c r="W185" s="5"/>
      <c r="X185" s="5"/>
      <c r="Y185" s="5"/>
      <c r="Z185" s="222"/>
      <c r="AA185" s="223"/>
      <c r="AB185" s="223"/>
      <c r="AC185" s="223"/>
      <c r="AD185" s="223"/>
      <c r="AE185" s="223"/>
      <c r="AF185" s="223"/>
      <c r="AG185" s="223"/>
      <c r="AH185" s="223"/>
      <c r="AI185" s="223"/>
      <c r="AJ185" s="223"/>
      <c r="AK185" s="223"/>
      <c r="AL185" s="224"/>
      <c r="AM185" s="189"/>
      <c r="AN185" s="190"/>
      <c r="AO185" s="190"/>
      <c r="AP185" s="191"/>
      <c r="AQ185" s="195"/>
      <c r="AR185" s="196"/>
      <c r="AS185" s="196"/>
      <c r="AT185" s="197"/>
      <c r="AU185" s="201"/>
      <c r="AV185" s="202"/>
      <c r="AW185" s="202"/>
      <c r="AX185" s="202"/>
      <c r="AY185" s="205"/>
      <c r="AZ185" s="205"/>
      <c r="BA185" s="205"/>
      <c r="BB185" s="205"/>
      <c r="BC185" s="205"/>
      <c r="BD185" s="205"/>
      <c r="BE185" s="205"/>
      <c r="BF185" s="205"/>
      <c r="BG185" s="205"/>
      <c r="BH185" s="205"/>
      <c r="BI185" s="207"/>
      <c r="BO185" s="209"/>
      <c r="BQ185" s="164"/>
      <c r="BS185" s="276"/>
      <c r="BT185" s="276"/>
      <c r="BU185" s="276"/>
      <c r="BV185" s="276"/>
      <c r="BW185" s="276"/>
      <c r="BX185" s="276"/>
      <c r="BY185" s="276"/>
      <c r="BZ185" s="276"/>
      <c r="CA185" s="276"/>
      <c r="CB185" s="276"/>
      <c r="CC185" s="276"/>
      <c r="CD185" s="276"/>
      <c r="CE185" s="276"/>
      <c r="CG185" s="279"/>
      <c r="CI185" s="167"/>
      <c r="CJ185" s="167"/>
      <c r="CK185" s="167"/>
      <c r="CL185" s="283"/>
      <c r="CM185" s="167"/>
      <c r="CN185" s="167"/>
      <c r="CO185" s="167"/>
      <c r="CP185" s="283"/>
      <c r="CQ185" s="167"/>
      <c r="CR185" s="167"/>
      <c r="CS185" s="167"/>
      <c r="CT185" s="283"/>
      <c r="CU185" s="283"/>
      <c r="CV185" s="283"/>
      <c r="CW185" s="167"/>
      <c r="CX185" s="167"/>
      <c r="CY185" s="167"/>
    </row>
    <row r="186" spans="3:103" ht="9" customHeight="1" x14ac:dyDescent="0.25">
      <c r="C186" s="247" t="s">
        <v>13</v>
      </c>
      <c r="D186" s="152"/>
      <c r="E186" s="152"/>
      <c r="F186" s="152"/>
      <c r="G186" s="152"/>
      <c r="H186" s="152"/>
      <c r="I186" s="152"/>
      <c r="J186" s="152"/>
      <c r="K186" s="157"/>
      <c r="L186" s="210"/>
      <c r="M186" s="211"/>
      <c r="N186" s="211"/>
      <c r="O186" s="211"/>
      <c r="P186" s="211"/>
      <c r="Q186" s="211"/>
      <c r="R186" s="211"/>
      <c r="S186" s="211"/>
      <c r="T186" s="211"/>
      <c r="U186" s="211"/>
      <c r="V186" s="211"/>
      <c r="W186" s="212"/>
      <c r="X186" s="5"/>
      <c r="Y186" s="5"/>
      <c r="Z186" s="219" t="s">
        <v>26</v>
      </c>
      <c r="AA186" s="220"/>
      <c r="AB186" s="220"/>
      <c r="AC186" s="220"/>
      <c r="AD186" s="220"/>
      <c r="AE186" s="220"/>
      <c r="AF186" s="220"/>
      <c r="AG186" s="220"/>
      <c r="AH186" s="220"/>
      <c r="AI186" s="220"/>
      <c r="AJ186" s="220"/>
      <c r="AK186" s="220"/>
      <c r="AL186" s="221"/>
      <c r="AM186" s="189">
        <f t="shared" ref="AM186" si="594">IF(SUM(BS186:BU189)=0,"",SUM(BS186:BU189))</f>
        <v>30</v>
      </c>
      <c r="AN186" s="190"/>
      <c r="AO186" s="190"/>
      <c r="AP186" s="191"/>
      <c r="AQ186" s="195"/>
      <c r="AR186" s="196"/>
      <c r="AS186" s="196"/>
      <c r="AT186" s="197"/>
      <c r="AU186" s="201" t="str">
        <f t="shared" ref="AU186" si="595">IF(CL186&lt;&gt;"",CL186,"")</f>
        <v/>
      </c>
      <c r="AV186" s="202"/>
      <c r="AW186" s="202"/>
      <c r="AX186" s="202"/>
      <c r="AY186" s="205" t="str">
        <f t="shared" ref="AY186" si="596">IF(CS186&lt;&gt;"",CS186,"")</f>
        <v/>
      </c>
      <c r="AZ186" s="205"/>
      <c r="BA186" s="205"/>
      <c r="BB186" s="205"/>
      <c r="BC186" s="205"/>
      <c r="BD186" s="205"/>
      <c r="BE186" s="205" t="str">
        <f t="shared" ref="BE186" si="597">IF(CP186&lt;&gt;"",CP186,"")</f>
        <v/>
      </c>
      <c r="BF186" s="205"/>
      <c r="BG186" s="205"/>
      <c r="BH186" s="205"/>
      <c r="BI186" s="207"/>
      <c r="BO186" s="209">
        <v>3</v>
      </c>
      <c r="BQ186" s="164">
        <f>SUM(MAX(BN$12:BN189),BO186/10)</f>
        <v>4.3</v>
      </c>
      <c r="BS186" s="274" t="str">
        <f t="shared" ref="BS186:CE186" si="598">IF(INDEX(BS$18:BS$49,MATCH($BO186,$BO$18:$BO$49,0))="","",INDEX(BS$18:BS$49,MATCH($BO186,$BO$18:$BO$49,0)))</f>
        <v/>
      </c>
      <c r="BT186" s="274" t="str">
        <f t="shared" si="598"/>
        <v/>
      </c>
      <c r="BU186" s="274">
        <f t="shared" si="598"/>
        <v>30</v>
      </c>
      <c r="BV186" s="274" t="str">
        <f>IF(INDEX(BV$18:BV$49,MATCH($BO186,$BO$18:$BO$49,0))="","",INDEX(BV$18:BV$49,MATCH($BO186,$BO$18:$BO$49,0)))</f>
        <v/>
      </c>
      <c r="BW186" s="274" t="str">
        <f>IF(INDEX(BW$18:BW$49,MATCH($BO186,$BO$18:$BO$49,0))="","",INDEX(BW$18:BW$49,MATCH($BO186,$BO$18:$BO$49,0)))</f>
        <v/>
      </c>
      <c r="BX186" s="274">
        <f>IF(INDEX(BX$18:BX$49,MATCH($BO186,$BO$18:$BO$49,0))="","",INDEX(BX$18:BX$49,MATCH($BO186,$BO$18:$BO$49,0)))</f>
        <v>12.147877000000001</v>
      </c>
      <c r="BY186" s="274" t="str">
        <f t="shared" si="598"/>
        <v/>
      </c>
      <c r="BZ186" s="274" t="str">
        <f t="shared" si="598"/>
        <v/>
      </c>
      <c r="CA186" s="274">
        <f t="shared" si="598"/>
        <v>5598.1</v>
      </c>
      <c r="CB186" s="274" t="str">
        <f t="shared" si="598"/>
        <v/>
      </c>
      <c r="CC186" s="274" t="str">
        <f t="shared" si="598"/>
        <v/>
      </c>
      <c r="CD186" s="274">
        <f t="shared" si="598"/>
        <v>1</v>
      </c>
      <c r="CE186" s="274">
        <f t="shared" si="598"/>
        <v>8</v>
      </c>
      <c r="CG186" s="277" t="str">
        <f>IF(AQ186="","",IF(ISERROR(VALUE(AQ186)),"",AQ186))</f>
        <v/>
      </c>
      <c r="CI186" s="165" t="str">
        <f>IF(AND(BS186&lt;&gt;"",$CG186&lt;&gt;""),PRODUCT(BS186,$CG186),"")</f>
        <v/>
      </c>
      <c r="CJ186" s="165" t="str">
        <f>IF(AND(BT186&lt;&gt;"",$CG186&lt;&gt;""),PRODUCT(BT186,$CG186),"")</f>
        <v/>
      </c>
      <c r="CK186" s="165" t="str">
        <f>IF(AND(BU186&lt;&gt;"",$CG186&lt;&gt;""),PRODUCT(BU186,$CG186),"")</f>
        <v/>
      </c>
      <c r="CL186" s="281" t="str">
        <f t="shared" ref="CL186" si="599">IF(SUM(CI186:CK189)=0,"",SUM(CI186:CK189))</f>
        <v/>
      </c>
      <c r="CM186" s="165" t="str">
        <f t="shared" ref="CM186" si="600">IF(AND(BV186&lt;&gt;"",$CG186&lt;&gt;""),PRODUCT(BV186,$CG186),"")</f>
        <v/>
      </c>
      <c r="CN186" s="165" t="str">
        <f t="shared" ref="CN186" si="601">IF(AND(BW186&lt;&gt;"",$CG186&lt;&gt;""),PRODUCT(BW186,$CG186),"")</f>
        <v/>
      </c>
      <c r="CO186" s="165" t="str">
        <f t="shared" ref="CO186" si="602">IF(AND(BX186&lt;&gt;"",$CG186&lt;&gt;""),PRODUCT(BX186,$CG186),"")</f>
        <v/>
      </c>
      <c r="CP186" s="281" t="str">
        <f t="shared" ref="CP186" si="603">IF(SUM(CM186:CO189)=0,"",SUM(CM186:CO189))</f>
        <v/>
      </c>
      <c r="CQ186" s="165" t="str">
        <f t="shared" ref="CQ186" si="604">IF(AND(BY186&lt;&gt;"",$CG186&lt;&gt;""),PRODUCT(BY186,$CG186),"")</f>
        <v/>
      </c>
      <c r="CR186" s="165" t="str">
        <f t="shared" ref="CR186" si="605">IF(AND(BZ186&lt;&gt;"",$CG186&lt;&gt;""),PRODUCT(BZ186,$CG186),"")</f>
        <v/>
      </c>
      <c r="CS186" s="165" t="str">
        <f t="shared" ref="CS186" si="606">IF(AND(CA186&lt;&gt;"",$CG186&lt;&gt;""),PRODUCT(CA186,$CG186),"")</f>
        <v/>
      </c>
      <c r="CT186" s="281" t="str">
        <f t="shared" ref="CT186" si="607">IF(AND(CB186&lt;&gt;"",CQ186&lt;&gt;""),PRODUCT(CB186,CQ186),"")</f>
        <v/>
      </c>
      <c r="CU186" s="281" t="str">
        <f t="shared" ref="CU186" si="608">IF(AND(CC186&lt;&gt;"",CR186&lt;&gt;""),PRODUCT(CC186,CR186),"")</f>
        <v/>
      </c>
      <c r="CV186" s="281" t="str">
        <f t="shared" ref="CV186" si="609">IF(AND(CD186&lt;&gt;"",CS186&lt;&gt;""),PRODUCT(CD186,CS186),"")</f>
        <v/>
      </c>
      <c r="CW186" s="165" t="str">
        <f t="shared" ref="CW186" si="610">IF(AND($CE186&lt;&gt;"",CQ186&lt;&gt;""),PRODUCT($CE186,CQ186),"")</f>
        <v/>
      </c>
      <c r="CX186" s="165" t="str">
        <f t="shared" ref="CX186" si="611">IF(AND($CE186&lt;&gt;"",CR186&lt;&gt;""),PRODUCT($CE186,CR186),"")</f>
        <v/>
      </c>
      <c r="CY186" s="165" t="str">
        <f t="shared" ref="CY186" si="612">IF(AND($CE186&lt;&gt;"",CS186&lt;&gt;""),PRODUCT($CE186,CS186),"")</f>
        <v/>
      </c>
    </row>
    <row r="187" spans="3:103" ht="4.5" customHeight="1" x14ac:dyDescent="0.25">
      <c r="C187" s="152"/>
      <c r="D187" s="152"/>
      <c r="E187" s="152"/>
      <c r="F187" s="152"/>
      <c r="G187" s="152"/>
      <c r="H187" s="152"/>
      <c r="I187" s="152"/>
      <c r="J187" s="152"/>
      <c r="K187" s="157"/>
      <c r="L187" s="213"/>
      <c r="M187" s="214"/>
      <c r="N187" s="214"/>
      <c r="O187" s="214"/>
      <c r="P187" s="214"/>
      <c r="Q187" s="214"/>
      <c r="R187" s="214"/>
      <c r="S187" s="214"/>
      <c r="T187" s="214"/>
      <c r="U187" s="214"/>
      <c r="V187" s="214"/>
      <c r="W187" s="215"/>
      <c r="X187" s="5"/>
      <c r="Y187" s="5"/>
      <c r="Z187" s="222"/>
      <c r="AA187" s="223"/>
      <c r="AB187" s="223"/>
      <c r="AC187" s="223"/>
      <c r="AD187" s="223"/>
      <c r="AE187" s="223"/>
      <c r="AF187" s="223"/>
      <c r="AG187" s="223"/>
      <c r="AH187" s="223"/>
      <c r="AI187" s="223"/>
      <c r="AJ187" s="223"/>
      <c r="AK187" s="223"/>
      <c r="AL187" s="224"/>
      <c r="AM187" s="189"/>
      <c r="AN187" s="190"/>
      <c r="AO187" s="190"/>
      <c r="AP187" s="191"/>
      <c r="AQ187" s="195"/>
      <c r="AR187" s="196"/>
      <c r="AS187" s="196"/>
      <c r="AT187" s="197"/>
      <c r="AU187" s="201"/>
      <c r="AV187" s="202"/>
      <c r="AW187" s="202"/>
      <c r="AX187" s="202"/>
      <c r="AY187" s="205"/>
      <c r="AZ187" s="205"/>
      <c r="BA187" s="205"/>
      <c r="BB187" s="205"/>
      <c r="BC187" s="205"/>
      <c r="BD187" s="205"/>
      <c r="BE187" s="205"/>
      <c r="BF187" s="205"/>
      <c r="BG187" s="205"/>
      <c r="BH187" s="205"/>
      <c r="BI187" s="207"/>
      <c r="BO187" s="209"/>
      <c r="BQ187" s="164"/>
      <c r="BS187" s="275"/>
      <c r="BT187" s="275"/>
      <c r="BU187" s="275"/>
      <c r="BV187" s="275"/>
      <c r="BW187" s="275"/>
      <c r="BX187" s="275"/>
      <c r="BY187" s="275"/>
      <c r="BZ187" s="275"/>
      <c r="CA187" s="275"/>
      <c r="CB187" s="275"/>
      <c r="CC187" s="275"/>
      <c r="CD187" s="275"/>
      <c r="CE187" s="275"/>
      <c r="CG187" s="278"/>
      <c r="CI187" s="166"/>
      <c r="CJ187" s="166"/>
      <c r="CK187" s="166"/>
      <c r="CL187" s="282"/>
      <c r="CM187" s="166"/>
      <c r="CN187" s="166"/>
      <c r="CO187" s="166"/>
      <c r="CP187" s="282"/>
      <c r="CQ187" s="166"/>
      <c r="CR187" s="166"/>
      <c r="CS187" s="166"/>
      <c r="CT187" s="282"/>
      <c r="CU187" s="282"/>
      <c r="CV187" s="282"/>
      <c r="CW187" s="166"/>
      <c r="CX187" s="166"/>
      <c r="CY187" s="166"/>
    </row>
    <row r="188" spans="3:103" ht="9" customHeight="1" x14ac:dyDescent="0.25">
      <c r="C188" s="152"/>
      <c r="D188" s="152"/>
      <c r="E188" s="152"/>
      <c r="F188" s="152"/>
      <c r="G188" s="152"/>
      <c r="H188" s="152"/>
      <c r="I188" s="152"/>
      <c r="J188" s="152"/>
      <c r="K188" s="157"/>
      <c r="L188" s="216"/>
      <c r="M188" s="217"/>
      <c r="N188" s="217"/>
      <c r="O188" s="217"/>
      <c r="P188" s="217"/>
      <c r="Q188" s="217"/>
      <c r="R188" s="217"/>
      <c r="S188" s="217"/>
      <c r="T188" s="217"/>
      <c r="U188" s="217"/>
      <c r="V188" s="217"/>
      <c r="W188" s="218"/>
      <c r="X188" s="5"/>
      <c r="Y188" s="5"/>
      <c r="Z188" s="222"/>
      <c r="AA188" s="223"/>
      <c r="AB188" s="223"/>
      <c r="AC188" s="223"/>
      <c r="AD188" s="223"/>
      <c r="AE188" s="223"/>
      <c r="AF188" s="223"/>
      <c r="AG188" s="223"/>
      <c r="AH188" s="223"/>
      <c r="AI188" s="223"/>
      <c r="AJ188" s="223"/>
      <c r="AK188" s="223"/>
      <c r="AL188" s="224"/>
      <c r="AM188" s="189"/>
      <c r="AN188" s="190"/>
      <c r="AO188" s="190"/>
      <c r="AP188" s="191"/>
      <c r="AQ188" s="195"/>
      <c r="AR188" s="196"/>
      <c r="AS188" s="196"/>
      <c r="AT188" s="197"/>
      <c r="AU188" s="201"/>
      <c r="AV188" s="202"/>
      <c r="AW188" s="202"/>
      <c r="AX188" s="202"/>
      <c r="AY188" s="205"/>
      <c r="AZ188" s="205"/>
      <c r="BA188" s="205"/>
      <c r="BB188" s="205"/>
      <c r="BC188" s="205"/>
      <c r="BD188" s="205"/>
      <c r="BE188" s="205"/>
      <c r="BF188" s="205"/>
      <c r="BG188" s="205"/>
      <c r="BH188" s="205"/>
      <c r="BI188" s="207"/>
      <c r="BO188" s="209"/>
      <c r="BQ188" s="164"/>
      <c r="BS188" s="275"/>
      <c r="BT188" s="275"/>
      <c r="BU188" s="275"/>
      <c r="BV188" s="275"/>
      <c r="BW188" s="275"/>
      <c r="BX188" s="275"/>
      <c r="BY188" s="275"/>
      <c r="BZ188" s="275"/>
      <c r="CA188" s="275"/>
      <c r="CB188" s="275"/>
      <c r="CC188" s="275"/>
      <c r="CD188" s="275"/>
      <c r="CE188" s="275"/>
      <c r="CG188" s="278"/>
      <c r="CI188" s="166"/>
      <c r="CJ188" s="166"/>
      <c r="CK188" s="166"/>
      <c r="CL188" s="282"/>
      <c r="CM188" s="166"/>
      <c r="CN188" s="166"/>
      <c r="CO188" s="166"/>
      <c r="CP188" s="282"/>
      <c r="CQ188" s="166"/>
      <c r="CR188" s="166"/>
      <c r="CS188" s="166"/>
      <c r="CT188" s="282"/>
      <c r="CU188" s="282"/>
      <c r="CV188" s="282"/>
      <c r="CW188" s="166"/>
      <c r="CX188" s="166"/>
      <c r="CY188" s="166"/>
    </row>
    <row r="189" spans="3:103" ht="4.5" customHeight="1" x14ac:dyDescent="0.25">
      <c r="C189" s="6"/>
      <c r="D189" s="6"/>
      <c r="E189" s="6"/>
      <c r="F189" s="6"/>
      <c r="G189" s="6"/>
      <c r="H189" s="6"/>
      <c r="I189" s="6"/>
      <c r="J189" s="6"/>
      <c r="K189" s="6"/>
      <c r="L189" s="5"/>
      <c r="M189" s="5"/>
      <c r="N189" s="5"/>
      <c r="O189" s="5"/>
      <c r="P189" s="5"/>
      <c r="Q189" s="5"/>
      <c r="R189" s="5"/>
      <c r="S189" s="5"/>
      <c r="T189" s="5"/>
      <c r="U189" s="5"/>
      <c r="V189" s="5"/>
      <c r="W189" s="5"/>
      <c r="X189" s="5"/>
      <c r="Y189" s="5"/>
      <c r="Z189" s="222"/>
      <c r="AA189" s="223"/>
      <c r="AB189" s="223"/>
      <c r="AC189" s="223"/>
      <c r="AD189" s="223"/>
      <c r="AE189" s="223"/>
      <c r="AF189" s="223"/>
      <c r="AG189" s="223"/>
      <c r="AH189" s="223"/>
      <c r="AI189" s="223"/>
      <c r="AJ189" s="223"/>
      <c r="AK189" s="223"/>
      <c r="AL189" s="224"/>
      <c r="AM189" s="189"/>
      <c r="AN189" s="190"/>
      <c r="AO189" s="190"/>
      <c r="AP189" s="191"/>
      <c r="AQ189" s="195"/>
      <c r="AR189" s="196"/>
      <c r="AS189" s="196"/>
      <c r="AT189" s="197"/>
      <c r="AU189" s="201"/>
      <c r="AV189" s="202"/>
      <c r="AW189" s="202"/>
      <c r="AX189" s="202"/>
      <c r="AY189" s="205"/>
      <c r="AZ189" s="205"/>
      <c r="BA189" s="205"/>
      <c r="BB189" s="205"/>
      <c r="BC189" s="205"/>
      <c r="BD189" s="205"/>
      <c r="BE189" s="205"/>
      <c r="BF189" s="205"/>
      <c r="BG189" s="205"/>
      <c r="BH189" s="205"/>
      <c r="BI189" s="207"/>
      <c r="BO189" s="209"/>
      <c r="BQ189" s="164"/>
      <c r="BS189" s="276"/>
      <c r="BT189" s="276"/>
      <c r="BU189" s="276"/>
      <c r="BV189" s="276"/>
      <c r="BW189" s="276"/>
      <c r="BX189" s="276"/>
      <c r="BY189" s="276"/>
      <c r="BZ189" s="276"/>
      <c r="CA189" s="276"/>
      <c r="CB189" s="276"/>
      <c r="CC189" s="276"/>
      <c r="CD189" s="276"/>
      <c r="CE189" s="276"/>
      <c r="CG189" s="279"/>
      <c r="CI189" s="167"/>
      <c r="CJ189" s="167"/>
      <c r="CK189" s="167"/>
      <c r="CL189" s="283"/>
      <c r="CM189" s="167"/>
      <c r="CN189" s="167"/>
      <c r="CO189" s="167"/>
      <c r="CP189" s="283"/>
      <c r="CQ189" s="167"/>
      <c r="CR189" s="167"/>
      <c r="CS189" s="167"/>
      <c r="CT189" s="283"/>
      <c r="CU189" s="283"/>
      <c r="CV189" s="283"/>
      <c r="CW189" s="167"/>
      <c r="CX189" s="167"/>
      <c r="CY189" s="167"/>
    </row>
    <row r="190" spans="3:103" ht="9" customHeight="1" x14ac:dyDescent="0.25">
      <c r="C190" s="152" t="s">
        <v>4</v>
      </c>
      <c r="D190" s="152"/>
      <c r="E190" s="152"/>
      <c r="F190" s="152"/>
      <c r="G190" s="152"/>
      <c r="H190" s="152"/>
      <c r="I190" s="152"/>
      <c r="J190" s="152"/>
      <c r="K190" s="157"/>
      <c r="L190" s="210"/>
      <c r="M190" s="211"/>
      <c r="N190" s="211"/>
      <c r="O190" s="211"/>
      <c r="P190" s="211"/>
      <c r="Q190" s="211"/>
      <c r="R190" s="211"/>
      <c r="S190" s="211"/>
      <c r="T190" s="211"/>
      <c r="U190" s="211"/>
      <c r="V190" s="211"/>
      <c r="W190" s="212"/>
      <c r="X190" s="5"/>
      <c r="Y190" s="5"/>
      <c r="Z190" s="183" t="s">
        <v>27</v>
      </c>
      <c r="AA190" s="223"/>
      <c r="AB190" s="223"/>
      <c r="AC190" s="223"/>
      <c r="AD190" s="223"/>
      <c r="AE190" s="223"/>
      <c r="AF190" s="223"/>
      <c r="AG190" s="223"/>
      <c r="AH190" s="223"/>
      <c r="AI190" s="223"/>
      <c r="AJ190" s="223"/>
      <c r="AK190" s="223"/>
      <c r="AL190" s="224"/>
      <c r="AM190" s="189">
        <f t="shared" ref="AM190" si="613">IF(SUM(BS190:BU193)=0,"",SUM(BS190:BU193))</f>
        <v>45</v>
      </c>
      <c r="AN190" s="190"/>
      <c r="AO190" s="190"/>
      <c r="AP190" s="191"/>
      <c r="AQ190" s="195"/>
      <c r="AR190" s="196"/>
      <c r="AS190" s="196"/>
      <c r="AT190" s="197"/>
      <c r="AU190" s="201" t="str">
        <f t="shared" ref="AU190" si="614">IF(CL190&lt;&gt;"",CL190,"")</f>
        <v/>
      </c>
      <c r="AV190" s="202"/>
      <c r="AW190" s="202"/>
      <c r="AX190" s="202"/>
      <c r="AY190" s="205" t="str">
        <f t="shared" ref="AY190" si="615">IF(CS190&lt;&gt;"",CS190,"")</f>
        <v/>
      </c>
      <c r="AZ190" s="205"/>
      <c r="BA190" s="205"/>
      <c r="BB190" s="205"/>
      <c r="BC190" s="205"/>
      <c r="BD190" s="205"/>
      <c r="BE190" s="205" t="str">
        <f t="shared" ref="BE190" si="616">IF(CP190&lt;&gt;"",CP190,"")</f>
        <v/>
      </c>
      <c r="BF190" s="205"/>
      <c r="BG190" s="205"/>
      <c r="BH190" s="205"/>
      <c r="BI190" s="207"/>
      <c r="BO190" s="209">
        <v>4</v>
      </c>
      <c r="BQ190" s="164">
        <f>SUM(MAX(BN$12:BN193),BO190/10)</f>
        <v>4.4000000000000004</v>
      </c>
      <c r="BS190" s="274" t="str">
        <f t="shared" ref="BS190:CE190" si="617">IF(INDEX(BS$18:BS$49,MATCH($BO190,$BO$18:$BO$49,0))="","",INDEX(BS$18:BS$49,MATCH($BO190,$BO$18:$BO$49,0)))</f>
        <v/>
      </c>
      <c r="BT190" s="274" t="str">
        <f t="shared" si="617"/>
        <v/>
      </c>
      <c r="BU190" s="274">
        <f t="shared" si="617"/>
        <v>45</v>
      </c>
      <c r="BV190" s="274" t="str">
        <f>IF(INDEX(BV$18:BV$49,MATCH($BO190,$BO$18:$BO$49,0))="","",INDEX(BV$18:BV$49,MATCH($BO190,$BO$18:$BO$49,0)))</f>
        <v/>
      </c>
      <c r="BW190" s="274" t="str">
        <f>IF(INDEX(BW$18:BW$49,MATCH($BO190,$BO$18:$BO$49,0))="","",INDEX(BW$18:BW$49,MATCH($BO190,$BO$18:$BO$49,0)))</f>
        <v/>
      </c>
      <c r="BX190" s="274">
        <f>IF(INDEX(BX$18:BX$49,MATCH($BO190,$BO$18:$BO$49,0))="","",INDEX(BX$18:BX$49,MATCH($BO190,$BO$18:$BO$49,0)))</f>
        <v>36.443630999999996</v>
      </c>
      <c r="BY190" s="274" t="str">
        <f t="shared" si="617"/>
        <v/>
      </c>
      <c r="BZ190" s="274" t="str">
        <f t="shared" si="617"/>
        <v/>
      </c>
      <c r="CA190" s="274">
        <f t="shared" si="617"/>
        <v>16794.3</v>
      </c>
      <c r="CB190" s="274" t="str">
        <f t="shared" si="617"/>
        <v/>
      </c>
      <c r="CC190" s="274" t="str">
        <f t="shared" si="617"/>
        <v/>
      </c>
      <c r="CD190" s="274">
        <f t="shared" si="617"/>
        <v>1</v>
      </c>
      <c r="CE190" s="274">
        <f t="shared" si="617"/>
        <v>8</v>
      </c>
      <c r="CG190" s="277" t="str">
        <f>IF(AQ190="","",IF(ISERROR(VALUE(AQ190)),"",AQ190))</f>
        <v/>
      </c>
      <c r="CI190" s="165" t="str">
        <f>IF(AND(BS190&lt;&gt;"",$CG190&lt;&gt;""),PRODUCT(BS190,$CG190),"")</f>
        <v/>
      </c>
      <c r="CJ190" s="165" t="str">
        <f>IF(AND(BT190&lt;&gt;"",$CG190&lt;&gt;""),PRODUCT(BT190,$CG190),"")</f>
        <v/>
      </c>
      <c r="CK190" s="165" t="str">
        <f>IF(AND(BU190&lt;&gt;"",$CG190&lt;&gt;""),PRODUCT(BU190,$CG190),"")</f>
        <v/>
      </c>
      <c r="CL190" s="281" t="str">
        <f t="shared" ref="CL190" si="618">IF(SUM(CI190:CK193)=0,"",SUM(CI190:CK193))</f>
        <v/>
      </c>
      <c r="CM190" s="165" t="str">
        <f t="shared" ref="CM190" si="619">IF(AND(BV190&lt;&gt;"",$CG190&lt;&gt;""),PRODUCT(BV190,$CG190),"")</f>
        <v/>
      </c>
      <c r="CN190" s="165" t="str">
        <f t="shared" ref="CN190" si="620">IF(AND(BW190&lt;&gt;"",$CG190&lt;&gt;""),PRODUCT(BW190,$CG190),"")</f>
        <v/>
      </c>
      <c r="CO190" s="165" t="str">
        <f t="shared" ref="CO190" si="621">IF(AND(BX190&lt;&gt;"",$CG190&lt;&gt;""),PRODUCT(BX190,$CG190),"")</f>
        <v/>
      </c>
      <c r="CP190" s="281" t="str">
        <f t="shared" ref="CP190" si="622">IF(SUM(CM190:CO193)=0,"",SUM(CM190:CO193))</f>
        <v/>
      </c>
      <c r="CQ190" s="165" t="str">
        <f t="shared" ref="CQ190" si="623">IF(AND(BY190&lt;&gt;"",$CG190&lt;&gt;""),PRODUCT(BY190,$CG190),"")</f>
        <v/>
      </c>
      <c r="CR190" s="165" t="str">
        <f t="shared" ref="CR190" si="624">IF(AND(BZ190&lt;&gt;"",$CG190&lt;&gt;""),PRODUCT(BZ190,$CG190),"")</f>
        <v/>
      </c>
      <c r="CS190" s="165" t="str">
        <f t="shared" ref="CS190" si="625">IF(AND(CA190&lt;&gt;"",$CG190&lt;&gt;""),PRODUCT(CA190,$CG190),"")</f>
        <v/>
      </c>
      <c r="CT190" s="281" t="str">
        <f t="shared" ref="CT190" si="626">IF(AND(CB190&lt;&gt;"",CQ190&lt;&gt;""),PRODUCT(CB190,CQ190),"")</f>
        <v/>
      </c>
      <c r="CU190" s="281" t="str">
        <f t="shared" ref="CU190" si="627">IF(AND(CC190&lt;&gt;"",CR190&lt;&gt;""),PRODUCT(CC190,CR190),"")</f>
        <v/>
      </c>
      <c r="CV190" s="281" t="str">
        <f t="shared" ref="CV190" si="628">IF(AND(CD190&lt;&gt;"",CS190&lt;&gt;""),PRODUCT(CD190,CS190),"")</f>
        <v/>
      </c>
      <c r="CW190" s="165" t="str">
        <f t="shared" ref="CW190" si="629">IF(AND($CE190&lt;&gt;"",CQ190&lt;&gt;""),PRODUCT($CE190,CQ190),"")</f>
        <v/>
      </c>
      <c r="CX190" s="165" t="str">
        <f t="shared" ref="CX190" si="630">IF(AND($CE190&lt;&gt;"",CR190&lt;&gt;""),PRODUCT($CE190,CR190),"")</f>
        <v/>
      </c>
      <c r="CY190" s="165" t="str">
        <f t="shared" ref="CY190" si="631">IF(AND($CE190&lt;&gt;"",CS190&lt;&gt;""),PRODUCT($CE190,CS190),"")</f>
        <v/>
      </c>
    </row>
    <row r="191" spans="3:103" ht="4.5" customHeight="1" x14ac:dyDescent="0.25">
      <c r="C191" s="152"/>
      <c r="D191" s="152"/>
      <c r="E191" s="152"/>
      <c r="F191" s="152"/>
      <c r="G191" s="152"/>
      <c r="H191" s="152"/>
      <c r="I191" s="152"/>
      <c r="J191" s="152"/>
      <c r="K191" s="157"/>
      <c r="L191" s="213"/>
      <c r="M191" s="214"/>
      <c r="N191" s="214"/>
      <c r="O191" s="214"/>
      <c r="P191" s="214"/>
      <c r="Q191" s="214"/>
      <c r="R191" s="214"/>
      <c r="S191" s="214"/>
      <c r="T191" s="214"/>
      <c r="U191" s="214"/>
      <c r="V191" s="214"/>
      <c r="W191" s="215"/>
      <c r="X191" s="5"/>
      <c r="Y191" s="5"/>
      <c r="Z191" s="222"/>
      <c r="AA191" s="223"/>
      <c r="AB191" s="223"/>
      <c r="AC191" s="223"/>
      <c r="AD191" s="223"/>
      <c r="AE191" s="223"/>
      <c r="AF191" s="223"/>
      <c r="AG191" s="223"/>
      <c r="AH191" s="223"/>
      <c r="AI191" s="223"/>
      <c r="AJ191" s="223"/>
      <c r="AK191" s="223"/>
      <c r="AL191" s="224"/>
      <c r="AM191" s="189"/>
      <c r="AN191" s="190"/>
      <c r="AO191" s="190"/>
      <c r="AP191" s="191"/>
      <c r="AQ191" s="195"/>
      <c r="AR191" s="196"/>
      <c r="AS191" s="196"/>
      <c r="AT191" s="197"/>
      <c r="AU191" s="201"/>
      <c r="AV191" s="202"/>
      <c r="AW191" s="202"/>
      <c r="AX191" s="202"/>
      <c r="AY191" s="205"/>
      <c r="AZ191" s="205"/>
      <c r="BA191" s="205"/>
      <c r="BB191" s="205"/>
      <c r="BC191" s="205"/>
      <c r="BD191" s="205"/>
      <c r="BE191" s="205"/>
      <c r="BF191" s="205"/>
      <c r="BG191" s="205"/>
      <c r="BH191" s="205"/>
      <c r="BI191" s="207"/>
      <c r="BO191" s="209"/>
      <c r="BQ191" s="164"/>
      <c r="BS191" s="275"/>
      <c r="BT191" s="275"/>
      <c r="BU191" s="275"/>
      <c r="BV191" s="275"/>
      <c r="BW191" s="275"/>
      <c r="BX191" s="275"/>
      <c r="BY191" s="275"/>
      <c r="BZ191" s="275"/>
      <c r="CA191" s="275"/>
      <c r="CB191" s="275"/>
      <c r="CC191" s="275"/>
      <c r="CD191" s="275"/>
      <c r="CE191" s="275"/>
      <c r="CG191" s="278"/>
      <c r="CI191" s="166"/>
      <c r="CJ191" s="166"/>
      <c r="CK191" s="166"/>
      <c r="CL191" s="282"/>
      <c r="CM191" s="166"/>
      <c r="CN191" s="166"/>
      <c r="CO191" s="166"/>
      <c r="CP191" s="282"/>
      <c r="CQ191" s="166"/>
      <c r="CR191" s="166"/>
      <c r="CS191" s="166"/>
      <c r="CT191" s="282"/>
      <c r="CU191" s="282"/>
      <c r="CV191" s="282"/>
      <c r="CW191" s="166"/>
      <c r="CX191" s="166"/>
      <c r="CY191" s="166"/>
    </row>
    <row r="192" spans="3:103" ht="9" customHeight="1" x14ac:dyDescent="0.25">
      <c r="C192" s="152"/>
      <c r="D192" s="152"/>
      <c r="E192" s="152"/>
      <c r="F192" s="152"/>
      <c r="G192" s="152"/>
      <c r="H192" s="152"/>
      <c r="I192" s="152"/>
      <c r="J192" s="152"/>
      <c r="K192" s="157"/>
      <c r="L192" s="216"/>
      <c r="M192" s="217"/>
      <c r="N192" s="217"/>
      <c r="O192" s="217"/>
      <c r="P192" s="217"/>
      <c r="Q192" s="217"/>
      <c r="R192" s="217"/>
      <c r="S192" s="217"/>
      <c r="T192" s="217"/>
      <c r="U192" s="217"/>
      <c r="V192" s="217"/>
      <c r="W192" s="218"/>
      <c r="X192" s="5"/>
      <c r="Y192" s="5"/>
      <c r="Z192" s="222"/>
      <c r="AA192" s="223"/>
      <c r="AB192" s="223"/>
      <c r="AC192" s="223"/>
      <c r="AD192" s="223"/>
      <c r="AE192" s="223"/>
      <c r="AF192" s="223"/>
      <c r="AG192" s="223"/>
      <c r="AH192" s="223"/>
      <c r="AI192" s="223"/>
      <c r="AJ192" s="223"/>
      <c r="AK192" s="223"/>
      <c r="AL192" s="224"/>
      <c r="AM192" s="189"/>
      <c r="AN192" s="190"/>
      <c r="AO192" s="190"/>
      <c r="AP192" s="191"/>
      <c r="AQ192" s="195"/>
      <c r="AR192" s="196"/>
      <c r="AS192" s="196"/>
      <c r="AT192" s="197"/>
      <c r="AU192" s="201"/>
      <c r="AV192" s="202"/>
      <c r="AW192" s="202"/>
      <c r="AX192" s="202"/>
      <c r="AY192" s="205"/>
      <c r="AZ192" s="205"/>
      <c r="BA192" s="205"/>
      <c r="BB192" s="205"/>
      <c r="BC192" s="205"/>
      <c r="BD192" s="205"/>
      <c r="BE192" s="205"/>
      <c r="BF192" s="205"/>
      <c r="BG192" s="205"/>
      <c r="BH192" s="205"/>
      <c r="BI192" s="207"/>
      <c r="BO192" s="209"/>
      <c r="BQ192" s="164"/>
      <c r="BS192" s="275"/>
      <c r="BT192" s="275"/>
      <c r="BU192" s="275"/>
      <c r="BV192" s="275"/>
      <c r="BW192" s="275"/>
      <c r="BX192" s="275"/>
      <c r="BY192" s="275"/>
      <c r="BZ192" s="275"/>
      <c r="CA192" s="275"/>
      <c r="CB192" s="275"/>
      <c r="CC192" s="275"/>
      <c r="CD192" s="275"/>
      <c r="CE192" s="275"/>
      <c r="CG192" s="278"/>
      <c r="CI192" s="166"/>
      <c r="CJ192" s="166"/>
      <c r="CK192" s="166"/>
      <c r="CL192" s="282"/>
      <c r="CM192" s="166"/>
      <c r="CN192" s="166"/>
      <c r="CO192" s="166"/>
      <c r="CP192" s="282"/>
      <c r="CQ192" s="166"/>
      <c r="CR192" s="166"/>
      <c r="CS192" s="166"/>
      <c r="CT192" s="282"/>
      <c r="CU192" s="282"/>
      <c r="CV192" s="282"/>
      <c r="CW192" s="166"/>
      <c r="CX192" s="166"/>
      <c r="CY192" s="166"/>
    </row>
    <row r="193" spans="3:103" ht="4.5" customHeight="1" x14ac:dyDescent="0.25">
      <c r="C193" s="5"/>
      <c r="D193" s="5"/>
      <c r="E193" s="5"/>
      <c r="F193" s="5"/>
      <c r="G193" s="5"/>
      <c r="H193" s="5"/>
      <c r="I193" s="5"/>
      <c r="J193" s="5"/>
      <c r="K193" s="5"/>
      <c r="L193" s="5"/>
      <c r="M193" s="5"/>
      <c r="N193" s="5"/>
      <c r="O193" s="5"/>
      <c r="P193" s="5"/>
      <c r="Q193" s="5"/>
      <c r="R193" s="5"/>
      <c r="S193" s="5"/>
      <c r="T193" s="5"/>
      <c r="U193" s="5"/>
      <c r="V193" s="5"/>
      <c r="W193" s="5"/>
      <c r="X193" s="5"/>
      <c r="Y193" s="5"/>
      <c r="Z193" s="222"/>
      <c r="AA193" s="223"/>
      <c r="AB193" s="223"/>
      <c r="AC193" s="223"/>
      <c r="AD193" s="223"/>
      <c r="AE193" s="223"/>
      <c r="AF193" s="223"/>
      <c r="AG193" s="223"/>
      <c r="AH193" s="223"/>
      <c r="AI193" s="223"/>
      <c r="AJ193" s="223"/>
      <c r="AK193" s="223"/>
      <c r="AL193" s="224"/>
      <c r="AM193" s="189"/>
      <c r="AN193" s="190"/>
      <c r="AO193" s="190"/>
      <c r="AP193" s="191"/>
      <c r="AQ193" s="195"/>
      <c r="AR193" s="196"/>
      <c r="AS193" s="196"/>
      <c r="AT193" s="197"/>
      <c r="AU193" s="201"/>
      <c r="AV193" s="202"/>
      <c r="AW193" s="202"/>
      <c r="AX193" s="202"/>
      <c r="AY193" s="205"/>
      <c r="AZ193" s="205"/>
      <c r="BA193" s="205"/>
      <c r="BB193" s="205"/>
      <c r="BC193" s="205"/>
      <c r="BD193" s="205"/>
      <c r="BE193" s="205"/>
      <c r="BF193" s="205"/>
      <c r="BG193" s="205"/>
      <c r="BH193" s="205"/>
      <c r="BI193" s="207"/>
      <c r="BO193" s="209"/>
      <c r="BQ193" s="164"/>
      <c r="BS193" s="276"/>
      <c r="BT193" s="276"/>
      <c r="BU193" s="276"/>
      <c r="BV193" s="276"/>
      <c r="BW193" s="276"/>
      <c r="BX193" s="276"/>
      <c r="BY193" s="276"/>
      <c r="BZ193" s="276"/>
      <c r="CA193" s="276"/>
      <c r="CB193" s="276"/>
      <c r="CC193" s="276"/>
      <c r="CD193" s="276"/>
      <c r="CE193" s="276"/>
      <c r="CG193" s="279"/>
      <c r="CI193" s="167"/>
      <c r="CJ193" s="167"/>
      <c r="CK193" s="167"/>
      <c r="CL193" s="283"/>
      <c r="CM193" s="167"/>
      <c r="CN193" s="167"/>
      <c r="CO193" s="167"/>
      <c r="CP193" s="283"/>
      <c r="CQ193" s="167"/>
      <c r="CR193" s="167"/>
      <c r="CS193" s="167"/>
      <c r="CT193" s="283"/>
      <c r="CU193" s="283"/>
      <c r="CV193" s="283"/>
      <c r="CW193" s="167"/>
      <c r="CX193" s="167"/>
      <c r="CY193" s="167"/>
    </row>
    <row r="194" spans="3:103" ht="9" customHeight="1" x14ac:dyDescent="0.25">
      <c r="C194" s="151" t="s">
        <v>8</v>
      </c>
      <c r="D194" s="151"/>
      <c r="E194" s="151"/>
      <c r="F194" s="151"/>
      <c r="G194" s="151"/>
      <c r="H194" s="151"/>
      <c r="I194" s="151"/>
      <c r="J194" s="151"/>
      <c r="K194" s="151"/>
      <c r="L194" s="151"/>
      <c r="M194" s="151"/>
      <c r="N194" s="151"/>
      <c r="O194" s="151"/>
      <c r="P194" s="151"/>
      <c r="Q194" s="151"/>
      <c r="R194" s="151"/>
      <c r="S194" s="151"/>
      <c r="T194" s="151"/>
      <c r="U194" s="151"/>
      <c r="V194" s="151"/>
      <c r="W194" s="151"/>
      <c r="X194" s="5"/>
      <c r="Y194" s="5"/>
      <c r="Z194" s="228" t="s">
        <v>28</v>
      </c>
      <c r="AA194" s="229"/>
      <c r="AB194" s="229"/>
      <c r="AC194" s="229"/>
      <c r="AD194" s="229"/>
      <c r="AE194" s="229"/>
      <c r="AF194" s="229"/>
      <c r="AG194" s="229"/>
      <c r="AH194" s="229"/>
      <c r="AI194" s="229"/>
      <c r="AJ194" s="229"/>
      <c r="AK194" s="229"/>
      <c r="AL194" s="230"/>
      <c r="AM194" s="189">
        <f t="shared" ref="AM194" si="632">IF(SUM(BS194:BU197)=0,"",SUM(BS194:BU197))</f>
        <v>3</v>
      </c>
      <c r="AN194" s="190"/>
      <c r="AO194" s="190"/>
      <c r="AP194" s="191"/>
      <c r="AQ194" s="195"/>
      <c r="AR194" s="196"/>
      <c r="AS194" s="196"/>
      <c r="AT194" s="197"/>
      <c r="AU194" s="201" t="str">
        <f t="shared" ref="AU194" si="633">IF(CL194&lt;&gt;"",CL194,"")</f>
        <v/>
      </c>
      <c r="AV194" s="202"/>
      <c r="AW194" s="202"/>
      <c r="AX194" s="202"/>
      <c r="AY194" s="205" t="str">
        <f t="shared" ref="AY194" si="634">IF(CS194&lt;&gt;"",CS194,"")</f>
        <v/>
      </c>
      <c r="AZ194" s="205"/>
      <c r="BA194" s="205"/>
      <c r="BB194" s="205"/>
      <c r="BC194" s="205"/>
      <c r="BD194" s="205"/>
      <c r="BE194" s="205" t="str">
        <f t="shared" ref="BE194" si="635">IF(CP194&lt;&gt;"",CP194,"")</f>
        <v/>
      </c>
      <c r="BF194" s="205"/>
      <c r="BG194" s="205"/>
      <c r="BH194" s="205"/>
      <c r="BI194" s="207"/>
      <c r="BO194" s="209">
        <v>5</v>
      </c>
      <c r="BQ194" s="164">
        <f>SUM(MAX(BN$12:BN197),BO194/10)</f>
        <v>4.5</v>
      </c>
      <c r="BS194" s="274" t="str">
        <f t="shared" ref="BS194:CE194" si="636">IF(INDEX(BS$18:BS$49,MATCH($BO194,$BO$18:$BO$49,0))="","",INDEX(BS$18:BS$49,MATCH($BO194,$BO$18:$BO$49,0)))</f>
        <v/>
      </c>
      <c r="BT194" s="274" t="str">
        <f t="shared" si="636"/>
        <v/>
      </c>
      <c r="BU194" s="274">
        <f t="shared" si="636"/>
        <v>3</v>
      </c>
      <c r="BV194" s="274" t="str">
        <f>IF(INDEX(BV$18:BV$49,MATCH($BO194,$BO$18:$BO$49,0))="","",INDEX(BV$18:BV$49,MATCH($BO194,$BO$18:$BO$49,0)))</f>
        <v/>
      </c>
      <c r="BW194" s="274" t="str">
        <f>IF(INDEX(BW$18:BW$49,MATCH($BO194,$BO$18:$BO$49,0))="","",INDEX(BW$18:BW$49,MATCH($BO194,$BO$18:$BO$49,0)))</f>
        <v/>
      </c>
      <c r="BX194" s="274">
        <f>IF(INDEX(BX$18:BX$49,MATCH($BO194,$BO$18:$BO$49,0))="","",INDEX(BX$18:BX$49,MATCH($BO194,$BO$18:$BO$49,0)))</f>
        <v>12.147877000000001</v>
      </c>
      <c r="BY194" s="274" t="str">
        <f t="shared" si="636"/>
        <v/>
      </c>
      <c r="BZ194" s="274" t="str">
        <f t="shared" si="636"/>
        <v/>
      </c>
      <c r="CA194" s="274">
        <f t="shared" si="636"/>
        <v>5598.1</v>
      </c>
      <c r="CB194" s="274" t="str">
        <f t="shared" si="636"/>
        <v/>
      </c>
      <c r="CC194" s="274" t="str">
        <f t="shared" si="636"/>
        <v/>
      </c>
      <c r="CD194" s="274">
        <f t="shared" si="636"/>
        <v>1</v>
      </c>
      <c r="CE194" s="274">
        <f t="shared" si="636"/>
        <v>8</v>
      </c>
      <c r="CG194" s="277" t="str">
        <f>IF(AQ194="","",IF(ISERROR(VALUE(AQ194)),"",AQ194))</f>
        <v/>
      </c>
      <c r="CI194" s="165" t="str">
        <f>IF(AND(BS194&lt;&gt;"",$CG194&lt;&gt;""),PRODUCT(BS194,$CG194),"")</f>
        <v/>
      </c>
      <c r="CJ194" s="165" t="str">
        <f>IF(AND(BT194&lt;&gt;"",$CG194&lt;&gt;""),PRODUCT(BT194,$CG194),"")</f>
        <v/>
      </c>
      <c r="CK194" s="165" t="str">
        <f>IF(AND(BU194&lt;&gt;"",$CG194&lt;&gt;""),PRODUCT(BU194,$CG194),"")</f>
        <v/>
      </c>
      <c r="CL194" s="281" t="str">
        <f t="shared" ref="CL194" si="637">IF(SUM(CI194:CK197)=0,"",SUM(CI194:CK197))</f>
        <v/>
      </c>
      <c r="CM194" s="165" t="str">
        <f t="shared" ref="CM194" si="638">IF(AND(BV194&lt;&gt;"",$CG194&lt;&gt;""),PRODUCT(BV194,$CG194),"")</f>
        <v/>
      </c>
      <c r="CN194" s="165" t="str">
        <f t="shared" ref="CN194" si="639">IF(AND(BW194&lt;&gt;"",$CG194&lt;&gt;""),PRODUCT(BW194,$CG194),"")</f>
        <v/>
      </c>
      <c r="CO194" s="165" t="str">
        <f t="shared" ref="CO194" si="640">IF(AND(BX194&lt;&gt;"",$CG194&lt;&gt;""),PRODUCT(BX194,$CG194),"")</f>
        <v/>
      </c>
      <c r="CP194" s="281" t="str">
        <f t="shared" ref="CP194" si="641">IF(SUM(CM194:CO197)=0,"",SUM(CM194:CO197))</f>
        <v/>
      </c>
      <c r="CQ194" s="165" t="str">
        <f t="shared" ref="CQ194" si="642">IF(AND(BY194&lt;&gt;"",$CG194&lt;&gt;""),PRODUCT(BY194,$CG194),"")</f>
        <v/>
      </c>
      <c r="CR194" s="165" t="str">
        <f t="shared" ref="CR194" si="643">IF(AND(BZ194&lt;&gt;"",$CG194&lt;&gt;""),PRODUCT(BZ194,$CG194),"")</f>
        <v/>
      </c>
      <c r="CS194" s="165" t="str">
        <f t="shared" ref="CS194" si="644">IF(AND(CA194&lt;&gt;"",$CG194&lt;&gt;""),PRODUCT(CA194,$CG194),"")</f>
        <v/>
      </c>
      <c r="CT194" s="281" t="str">
        <f t="shared" ref="CT194" si="645">IF(AND(CB194&lt;&gt;"",CQ194&lt;&gt;""),PRODUCT(CB194,CQ194),"")</f>
        <v/>
      </c>
      <c r="CU194" s="281" t="str">
        <f t="shared" ref="CU194" si="646">IF(AND(CC194&lt;&gt;"",CR194&lt;&gt;""),PRODUCT(CC194,CR194),"")</f>
        <v/>
      </c>
      <c r="CV194" s="281" t="str">
        <f t="shared" ref="CV194" si="647">IF(AND(CD194&lt;&gt;"",CS194&lt;&gt;""),PRODUCT(CD194,CS194),"")</f>
        <v/>
      </c>
      <c r="CW194" s="165" t="str">
        <f t="shared" ref="CW194" si="648">IF(AND($CE194&lt;&gt;"",CQ194&lt;&gt;""),PRODUCT($CE194,CQ194),"")</f>
        <v/>
      </c>
      <c r="CX194" s="165" t="str">
        <f t="shared" ref="CX194" si="649">IF(AND($CE194&lt;&gt;"",CR194&lt;&gt;""),PRODUCT($CE194,CR194),"")</f>
        <v/>
      </c>
      <c r="CY194" s="165" t="str">
        <f t="shared" ref="CY194" si="650">IF(AND($CE194&lt;&gt;"",CS194&lt;&gt;""),PRODUCT($CE194,CS194),"")</f>
        <v/>
      </c>
    </row>
    <row r="195" spans="3:103" ht="4.5" customHeight="1" x14ac:dyDescent="0.25">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5"/>
      <c r="Y195" s="5"/>
      <c r="Z195" s="231"/>
      <c r="AA195" s="232"/>
      <c r="AB195" s="232"/>
      <c r="AC195" s="232"/>
      <c r="AD195" s="232"/>
      <c r="AE195" s="232"/>
      <c r="AF195" s="232"/>
      <c r="AG195" s="232"/>
      <c r="AH195" s="232"/>
      <c r="AI195" s="232"/>
      <c r="AJ195" s="232"/>
      <c r="AK195" s="232"/>
      <c r="AL195" s="233"/>
      <c r="AM195" s="189"/>
      <c r="AN195" s="190"/>
      <c r="AO195" s="190"/>
      <c r="AP195" s="191"/>
      <c r="AQ195" s="195"/>
      <c r="AR195" s="196"/>
      <c r="AS195" s="196"/>
      <c r="AT195" s="197"/>
      <c r="AU195" s="201"/>
      <c r="AV195" s="202"/>
      <c r="AW195" s="202"/>
      <c r="AX195" s="202"/>
      <c r="AY195" s="205"/>
      <c r="AZ195" s="205"/>
      <c r="BA195" s="205"/>
      <c r="BB195" s="205"/>
      <c r="BC195" s="205"/>
      <c r="BD195" s="205"/>
      <c r="BE195" s="205"/>
      <c r="BF195" s="205"/>
      <c r="BG195" s="205"/>
      <c r="BH195" s="205"/>
      <c r="BI195" s="207"/>
      <c r="BO195" s="209"/>
      <c r="BQ195" s="164"/>
      <c r="BS195" s="275"/>
      <c r="BT195" s="275"/>
      <c r="BU195" s="275"/>
      <c r="BV195" s="275"/>
      <c r="BW195" s="275"/>
      <c r="BX195" s="275"/>
      <c r="BY195" s="275"/>
      <c r="BZ195" s="275"/>
      <c r="CA195" s="275"/>
      <c r="CB195" s="275"/>
      <c r="CC195" s="275"/>
      <c r="CD195" s="275"/>
      <c r="CE195" s="275"/>
      <c r="CG195" s="278"/>
      <c r="CI195" s="166"/>
      <c r="CJ195" s="166"/>
      <c r="CK195" s="166"/>
      <c r="CL195" s="282"/>
      <c r="CM195" s="166"/>
      <c r="CN195" s="166"/>
      <c r="CO195" s="166"/>
      <c r="CP195" s="282"/>
      <c r="CQ195" s="166"/>
      <c r="CR195" s="166"/>
      <c r="CS195" s="166"/>
      <c r="CT195" s="282"/>
      <c r="CU195" s="282"/>
      <c r="CV195" s="282"/>
      <c r="CW195" s="166"/>
      <c r="CX195" s="166"/>
      <c r="CY195" s="166"/>
    </row>
    <row r="196" spans="3:103" ht="9" customHeight="1" x14ac:dyDescent="0.25">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5"/>
      <c r="Y196" s="5"/>
      <c r="Z196" s="231"/>
      <c r="AA196" s="232"/>
      <c r="AB196" s="232"/>
      <c r="AC196" s="232"/>
      <c r="AD196" s="232"/>
      <c r="AE196" s="232"/>
      <c r="AF196" s="232"/>
      <c r="AG196" s="232"/>
      <c r="AH196" s="232"/>
      <c r="AI196" s="232"/>
      <c r="AJ196" s="232"/>
      <c r="AK196" s="232"/>
      <c r="AL196" s="233"/>
      <c r="AM196" s="189"/>
      <c r="AN196" s="190"/>
      <c r="AO196" s="190"/>
      <c r="AP196" s="191"/>
      <c r="AQ196" s="195"/>
      <c r="AR196" s="196"/>
      <c r="AS196" s="196"/>
      <c r="AT196" s="197"/>
      <c r="AU196" s="201"/>
      <c r="AV196" s="202"/>
      <c r="AW196" s="202"/>
      <c r="AX196" s="202"/>
      <c r="AY196" s="205"/>
      <c r="AZ196" s="205"/>
      <c r="BA196" s="205"/>
      <c r="BB196" s="205"/>
      <c r="BC196" s="205"/>
      <c r="BD196" s="205"/>
      <c r="BE196" s="205"/>
      <c r="BF196" s="205"/>
      <c r="BG196" s="205"/>
      <c r="BH196" s="205"/>
      <c r="BI196" s="207"/>
      <c r="BO196" s="209"/>
      <c r="BQ196" s="164"/>
      <c r="BS196" s="275"/>
      <c r="BT196" s="275"/>
      <c r="BU196" s="275"/>
      <c r="BV196" s="275"/>
      <c r="BW196" s="275"/>
      <c r="BX196" s="275"/>
      <c r="BY196" s="275"/>
      <c r="BZ196" s="275"/>
      <c r="CA196" s="275"/>
      <c r="CB196" s="275"/>
      <c r="CC196" s="275"/>
      <c r="CD196" s="275"/>
      <c r="CE196" s="275"/>
      <c r="CG196" s="278"/>
      <c r="CI196" s="166"/>
      <c r="CJ196" s="166"/>
      <c r="CK196" s="166"/>
      <c r="CL196" s="282"/>
      <c r="CM196" s="166"/>
      <c r="CN196" s="166"/>
      <c r="CO196" s="166"/>
      <c r="CP196" s="282"/>
      <c r="CQ196" s="166"/>
      <c r="CR196" s="166"/>
      <c r="CS196" s="166"/>
      <c r="CT196" s="282"/>
      <c r="CU196" s="282"/>
      <c r="CV196" s="282"/>
      <c r="CW196" s="166"/>
      <c r="CX196" s="166"/>
      <c r="CY196" s="166"/>
    </row>
    <row r="197" spans="3:103" ht="4.5" customHeight="1" x14ac:dyDescent="0.25">
      <c r="C197" s="5"/>
      <c r="D197" s="5"/>
      <c r="E197" s="5"/>
      <c r="F197" s="5"/>
      <c r="G197" s="5"/>
      <c r="H197" s="5"/>
      <c r="I197" s="5"/>
      <c r="J197" s="5"/>
      <c r="K197" s="5"/>
      <c r="L197" s="5"/>
      <c r="M197" s="5"/>
      <c r="N197" s="5"/>
      <c r="O197" s="5"/>
      <c r="P197" s="5"/>
      <c r="Q197" s="5"/>
      <c r="R197" s="5"/>
      <c r="S197" s="5"/>
      <c r="T197" s="5"/>
      <c r="U197" s="5"/>
      <c r="V197" s="5"/>
      <c r="W197" s="5"/>
      <c r="X197" s="5"/>
      <c r="Y197" s="5"/>
      <c r="Z197" s="234"/>
      <c r="AA197" s="235"/>
      <c r="AB197" s="235"/>
      <c r="AC197" s="235"/>
      <c r="AD197" s="235"/>
      <c r="AE197" s="235"/>
      <c r="AF197" s="235"/>
      <c r="AG197" s="235"/>
      <c r="AH197" s="235"/>
      <c r="AI197" s="235"/>
      <c r="AJ197" s="235"/>
      <c r="AK197" s="235"/>
      <c r="AL197" s="236"/>
      <c r="AM197" s="189"/>
      <c r="AN197" s="190"/>
      <c r="AO197" s="190"/>
      <c r="AP197" s="191"/>
      <c r="AQ197" s="195"/>
      <c r="AR197" s="196"/>
      <c r="AS197" s="196"/>
      <c r="AT197" s="197"/>
      <c r="AU197" s="201"/>
      <c r="AV197" s="202"/>
      <c r="AW197" s="202"/>
      <c r="AX197" s="202"/>
      <c r="AY197" s="205"/>
      <c r="AZ197" s="205"/>
      <c r="BA197" s="205"/>
      <c r="BB197" s="205"/>
      <c r="BC197" s="205"/>
      <c r="BD197" s="205"/>
      <c r="BE197" s="205"/>
      <c r="BF197" s="205"/>
      <c r="BG197" s="205"/>
      <c r="BH197" s="205"/>
      <c r="BI197" s="207"/>
      <c r="BO197" s="209"/>
      <c r="BQ197" s="164"/>
      <c r="BS197" s="276"/>
      <c r="BT197" s="276"/>
      <c r="BU197" s="276"/>
      <c r="BV197" s="276"/>
      <c r="BW197" s="276"/>
      <c r="BX197" s="276"/>
      <c r="BY197" s="276"/>
      <c r="BZ197" s="276"/>
      <c r="CA197" s="276"/>
      <c r="CB197" s="276"/>
      <c r="CC197" s="276"/>
      <c r="CD197" s="276"/>
      <c r="CE197" s="276"/>
      <c r="CG197" s="279"/>
      <c r="CI197" s="167"/>
      <c r="CJ197" s="167"/>
      <c r="CK197" s="167"/>
      <c r="CL197" s="283"/>
      <c r="CM197" s="167"/>
      <c r="CN197" s="167"/>
      <c r="CO197" s="167"/>
      <c r="CP197" s="283"/>
      <c r="CQ197" s="167"/>
      <c r="CR197" s="167"/>
      <c r="CS197" s="167"/>
      <c r="CT197" s="283"/>
      <c r="CU197" s="283"/>
      <c r="CV197" s="283"/>
      <c r="CW197" s="167"/>
      <c r="CX197" s="167"/>
      <c r="CY197" s="167"/>
    </row>
    <row r="198" spans="3:103" ht="9" customHeight="1" x14ac:dyDescent="0.25">
      <c r="C198" s="152" t="s">
        <v>14</v>
      </c>
      <c r="D198" s="152"/>
      <c r="E198" s="152"/>
      <c r="F198" s="152"/>
      <c r="G198" s="152"/>
      <c r="H198" s="152"/>
      <c r="I198" s="152"/>
      <c r="J198" s="152"/>
      <c r="K198" s="157"/>
      <c r="L198" s="210"/>
      <c r="M198" s="211"/>
      <c r="N198" s="211"/>
      <c r="O198" s="211"/>
      <c r="P198" s="211"/>
      <c r="Q198" s="211"/>
      <c r="R198" s="211"/>
      <c r="S198" s="211"/>
      <c r="T198" s="211"/>
      <c r="U198" s="211"/>
      <c r="V198" s="211"/>
      <c r="W198" s="212"/>
      <c r="X198" s="5"/>
      <c r="Y198" s="5"/>
      <c r="Z198" s="228" t="s">
        <v>29</v>
      </c>
      <c r="AA198" s="229"/>
      <c r="AB198" s="229"/>
      <c r="AC198" s="229"/>
      <c r="AD198" s="229"/>
      <c r="AE198" s="229"/>
      <c r="AF198" s="229"/>
      <c r="AG198" s="229"/>
      <c r="AH198" s="229"/>
      <c r="AI198" s="229"/>
      <c r="AJ198" s="229"/>
      <c r="AK198" s="229"/>
      <c r="AL198" s="230"/>
      <c r="AM198" s="189">
        <f t="shared" ref="AM198" si="651">IF(SUM(BS198:BU201)=0,"",SUM(BS198:BU201))</f>
        <v>3</v>
      </c>
      <c r="AN198" s="190"/>
      <c r="AO198" s="190"/>
      <c r="AP198" s="191"/>
      <c r="AQ198" s="195"/>
      <c r="AR198" s="196"/>
      <c r="AS198" s="196"/>
      <c r="AT198" s="197"/>
      <c r="AU198" s="201" t="str">
        <f t="shared" ref="AU198" si="652">IF(CL198&lt;&gt;"",CL198,"")</f>
        <v/>
      </c>
      <c r="AV198" s="202"/>
      <c r="AW198" s="202"/>
      <c r="AX198" s="202"/>
      <c r="AY198" s="205" t="str">
        <f t="shared" ref="AY198" si="653">IF(CS198&lt;&gt;"",CS198,"")</f>
        <v/>
      </c>
      <c r="AZ198" s="205"/>
      <c r="BA198" s="205"/>
      <c r="BB198" s="205"/>
      <c r="BC198" s="205"/>
      <c r="BD198" s="205"/>
      <c r="BE198" s="205" t="str">
        <f t="shared" ref="BE198" si="654">IF(CP198&lt;&gt;"",CP198,"")</f>
        <v/>
      </c>
      <c r="BF198" s="205"/>
      <c r="BG198" s="205"/>
      <c r="BH198" s="205"/>
      <c r="BI198" s="207"/>
      <c r="BO198" s="209">
        <v>6</v>
      </c>
      <c r="BQ198" s="164">
        <f>SUM(MAX(BN$12:BN201),BO198/10)</f>
        <v>4.5999999999999996</v>
      </c>
      <c r="BS198" s="274" t="str">
        <f t="shared" ref="BS198:CE198" si="655">IF(INDEX(BS$18:BS$49,MATCH($BO198,$BO$18:$BO$49,0))="","",INDEX(BS$18:BS$49,MATCH($BO198,$BO$18:$BO$49,0)))</f>
        <v/>
      </c>
      <c r="BT198" s="274" t="str">
        <f t="shared" si="655"/>
        <v/>
      </c>
      <c r="BU198" s="274">
        <f t="shared" si="655"/>
        <v>3</v>
      </c>
      <c r="BV198" s="274" t="str">
        <f>IF(INDEX(BV$18:BV$49,MATCH($BO198,$BO$18:$BO$49,0))="","",INDEX(BV$18:BV$49,MATCH($BO198,$BO$18:$BO$49,0)))</f>
        <v/>
      </c>
      <c r="BW198" s="274" t="str">
        <f>IF(INDEX(BW$18:BW$49,MATCH($BO198,$BO$18:$BO$49,0))="","",INDEX(BW$18:BW$49,MATCH($BO198,$BO$18:$BO$49,0)))</f>
        <v/>
      </c>
      <c r="BX198" s="274">
        <f>IF(INDEX(BX$18:BX$49,MATCH($BO198,$BO$18:$BO$49,0))="","",INDEX(BX$18:BX$49,MATCH($BO198,$BO$18:$BO$49,0)))</f>
        <v>12.147877000000001</v>
      </c>
      <c r="BY198" s="274" t="str">
        <f t="shared" si="655"/>
        <v/>
      </c>
      <c r="BZ198" s="274" t="str">
        <f t="shared" si="655"/>
        <v/>
      </c>
      <c r="CA198" s="274">
        <f t="shared" si="655"/>
        <v>5598.1</v>
      </c>
      <c r="CB198" s="274" t="str">
        <f t="shared" si="655"/>
        <v/>
      </c>
      <c r="CC198" s="274" t="str">
        <f t="shared" si="655"/>
        <v/>
      </c>
      <c r="CD198" s="274">
        <f t="shared" si="655"/>
        <v>1</v>
      </c>
      <c r="CE198" s="274">
        <f t="shared" si="655"/>
        <v>8</v>
      </c>
      <c r="CG198" s="277" t="str">
        <f>IF(AQ198="","",IF(ISERROR(VALUE(AQ198)),"",AQ198))</f>
        <v/>
      </c>
      <c r="CI198" s="165" t="str">
        <f>IF(AND(BS198&lt;&gt;"",$CG198&lt;&gt;""),PRODUCT(BS198,$CG198),"")</f>
        <v/>
      </c>
      <c r="CJ198" s="165" t="str">
        <f>IF(AND(BT198&lt;&gt;"",$CG198&lt;&gt;""),PRODUCT(BT198,$CG198),"")</f>
        <v/>
      </c>
      <c r="CK198" s="165" t="str">
        <f>IF(AND(BU198&lt;&gt;"",$CG198&lt;&gt;""),PRODUCT(BU198,$CG198),"")</f>
        <v/>
      </c>
      <c r="CL198" s="281" t="str">
        <f t="shared" ref="CL198" si="656">IF(SUM(CI198:CK201)=0,"",SUM(CI198:CK201))</f>
        <v/>
      </c>
      <c r="CM198" s="165" t="str">
        <f t="shared" ref="CM198" si="657">IF(AND(BV198&lt;&gt;"",$CG198&lt;&gt;""),PRODUCT(BV198,$CG198),"")</f>
        <v/>
      </c>
      <c r="CN198" s="165" t="str">
        <f t="shared" ref="CN198" si="658">IF(AND(BW198&lt;&gt;"",$CG198&lt;&gt;""),PRODUCT(BW198,$CG198),"")</f>
        <v/>
      </c>
      <c r="CO198" s="165" t="str">
        <f t="shared" ref="CO198" si="659">IF(AND(BX198&lt;&gt;"",$CG198&lt;&gt;""),PRODUCT(BX198,$CG198),"")</f>
        <v/>
      </c>
      <c r="CP198" s="281" t="str">
        <f t="shared" ref="CP198" si="660">IF(SUM(CM198:CO201)=0,"",SUM(CM198:CO201))</f>
        <v/>
      </c>
      <c r="CQ198" s="165" t="str">
        <f t="shared" ref="CQ198" si="661">IF(AND(BY198&lt;&gt;"",$CG198&lt;&gt;""),PRODUCT(BY198,$CG198),"")</f>
        <v/>
      </c>
      <c r="CR198" s="165" t="str">
        <f t="shared" ref="CR198" si="662">IF(AND(BZ198&lt;&gt;"",$CG198&lt;&gt;""),PRODUCT(BZ198,$CG198),"")</f>
        <v/>
      </c>
      <c r="CS198" s="165" t="str">
        <f t="shared" ref="CS198" si="663">IF(AND(CA198&lt;&gt;"",$CG198&lt;&gt;""),PRODUCT(CA198,$CG198),"")</f>
        <v/>
      </c>
      <c r="CT198" s="281" t="str">
        <f t="shared" ref="CT198" si="664">IF(AND(CB198&lt;&gt;"",CQ198&lt;&gt;""),PRODUCT(CB198,CQ198),"")</f>
        <v/>
      </c>
      <c r="CU198" s="281" t="str">
        <f t="shared" ref="CU198" si="665">IF(AND(CC198&lt;&gt;"",CR198&lt;&gt;""),PRODUCT(CC198,CR198),"")</f>
        <v/>
      </c>
      <c r="CV198" s="281" t="str">
        <f t="shared" ref="CV198" si="666">IF(AND(CD198&lt;&gt;"",CS198&lt;&gt;""),PRODUCT(CD198,CS198),"")</f>
        <v/>
      </c>
      <c r="CW198" s="165" t="str">
        <f t="shared" ref="CW198" si="667">IF(AND($CE198&lt;&gt;"",CQ198&lt;&gt;""),PRODUCT($CE198,CQ198),"")</f>
        <v/>
      </c>
      <c r="CX198" s="165" t="str">
        <f t="shared" ref="CX198" si="668">IF(AND($CE198&lt;&gt;"",CR198&lt;&gt;""),PRODUCT($CE198,CR198),"")</f>
        <v/>
      </c>
      <c r="CY198" s="165" t="str">
        <f t="shared" ref="CY198" si="669">IF(AND($CE198&lt;&gt;"",CS198&lt;&gt;""),PRODUCT($CE198,CS198),"")</f>
        <v/>
      </c>
    </row>
    <row r="199" spans="3:103" ht="4.5" customHeight="1" x14ac:dyDescent="0.25">
      <c r="C199" s="152"/>
      <c r="D199" s="152"/>
      <c r="E199" s="152"/>
      <c r="F199" s="152"/>
      <c r="G199" s="152"/>
      <c r="H199" s="152"/>
      <c r="I199" s="152"/>
      <c r="J199" s="152"/>
      <c r="K199" s="157"/>
      <c r="L199" s="213"/>
      <c r="M199" s="214"/>
      <c r="N199" s="214"/>
      <c r="O199" s="214"/>
      <c r="P199" s="214"/>
      <c r="Q199" s="214"/>
      <c r="R199" s="214"/>
      <c r="S199" s="214"/>
      <c r="T199" s="214"/>
      <c r="U199" s="214"/>
      <c r="V199" s="214"/>
      <c r="W199" s="215"/>
      <c r="X199" s="5"/>
      <c r="Y199" s="5"/>
      <c r="Z199" s="231"/>
      <c r="AA199" s="232"/>
      <c r="AB199" s="232"/>
      <c r="AC199" s="232"/>
      <c r="AD199" s="232"/>
      <c r="AE199" s="232"/>
      <c r="AF199" s="232"/>
      <c r="AG199" s="232"/>
      <c r="AH199" s="232"/>
      <c r="AI199" s="232"/>
      <c r="AJ199" s="232"/>
      <c r="AK199" s="232"/>
      <c r="AL199" s="233"/>
      <c r="AM199" s="189"/>
      <c r="AN199" s="190"/>
      <c r="AO199" s="190"/>
      <c r="AP199" s="191"/>
      <c r="AQ199" s="195"/>
      <c r="AR199" s="196"/>
      <c r="AS199" s="196"/>
      <c r="AT199" s="197"/>
      <c r="AU199" s="201"/>
      <c r="AV199" s="202"/>
      <c r="AW199" s="202"/>
      <c r="AX199" s="202"/>
      <c r="AY199" s="205"/>
      <c r="AZ199" s="205"/>
      <c r="BA199" s="205"/>
      <c r="BB199" s="205"/>
      <c r="BC199" s="205"/>
      <c r="BD199" s="205"/>
      <c r="BE199" s="205"/>
      <c r="BF199" s="205"/>
      <c r="BG199" s="205"/>
      <c r="BH199" s="205"/>
      <c r="BI199" s="207"/>
      <c r="BO199" s="209"/>
      <c r="BQ199" s="164"/>
      <c r="BS199" s="275"/>
      <c r="BT199" s="275"/>
      <c r="BU199" s="275"/>
      <c r="BV199" s="275"/>
      <c r="BW199" s="275"/>
      <c r="BX199" s="275"/>
      <c r="BY199" s="275"/>
      <c r="BZ199" s="275"/>
      <c r="CA199" s="275"/>
      <c r="CB199" s="275"/>
      <c r="CC199" s="275"/>
      <c r="CD199" s="275"/>
      <c r="CE199" s="275"/>
      <c r="CG199" s="278"/>
      <c r="CI199" s="166"/>
      <c r="CJ199" s="166"/>
      <c r="CK199" s="166"/>
      <c r="CL199" s="282"/>
      <c r="CM199" s="166"/>
      <c r="CN199" s="166"/>
      <c r="CO199" s="166"/>
      <c r="CP199" s="282"/>
      <c r="CQ199" s="166"/>
      <c r="CR199" s="166"/>
      <c r="CS199" s="166"/>
      <c r="CT199" s="282"/>
      <c r="CU199" s="282"/>
      <c r="CV199" s="282"/>
      <c r="CW199" s="166"/>
      <c r="CX199" s="166"/>
      <c r="CY199" s="166"/>
    </row>
    <row r="200" spans="3:103" ht="9" customHeight="1" x14ac:dyDescent="0.25">
      <c r="C200" s="152"/>
      <c r="D200" s="152"/>
      <c r="E200" s="152"/>
      <c r="F200" s="152"/>
      <c r="G200" s="152"/>
      <c r="H200" s="152"/>
      <c r="I200" s="152"/>
      <c r="J200" s="152"/>
      <c r="K200" s="157"/>
      <c r="L200" s="216"/>
      <c r="M200" s="217"/>
      <c r="N200" s="217"/>
      <c r="O200" s="217"/>
      <c r="P200" s="217"/>
      <c r="Q200" s="217"/>
      <c r="R200" s="217"/>
      <c r="S200" s="217"/>
      <c r="T200" s="217"/>
      <c r="U200" s="217"/>
      <c r="V200" s="217"/>
      <c r="W200" s="218"/>
      <c r="X200" s="5"/>
      <c r="Y200" s="5"/>
      <c r="Z200" s="231"/>
      <c r="AA200" s="232"/>
      <c r="AB200" s="232"/>
      <c r="AC200" s="232"/>
      <c r="AD200" s="232"/>
      <c r="AE200" s="232"/>
      <c r="AF200" s="232"/>
      <c r="AG200" s="232"/>
      <c r="AH200" s="232"/>
      <c r="AI200" s="232"/>
      <c r="AJ200" s="232"/>
      <c r="AK200" s="232"/>
      <c r="AL200" s="233"/>
      <c r="AM200" s="189"/>
      <c r="AN200" s="190"/>
      <c r="AO200" s="190"/>
      <c r="AP200" s="191"/>
      <c r="AQ200" s="195"/>
      <c r="AR200" s="196"/>
      <c r="AS200" s="196"/>
      <c r="AT200" s="197"/>
      <c r="AU200" s="201"/>
      <c r="AV200" s="202"/>
      <c r="AW200" s="202"/>
      <c r="AX200" s="202"/>
      <c r="AY200" s="205"/>
      <c r="AZ200" s="205"/>
      <c r="BA200" s="205"/>
      <c r="BB200" s="205"/>
      <c r="BC200" s="205"/>
      <c r="BD200" s="205"/>
      <c r="BE200" s="205"/>
      <c r="BF200" s="205"/>
      <c r="BG200" s="205"/>
      <c r="BH200" s="205"/>
      <c r="BI200" s="207"/>
      <c r="BO200" s="209"/>
      <c r="BQ200" s="164"/>
      <c r="BS200" s="275"/>
      <c r="BT200" s="275"/>
      <c r="BU200" s="275"/>
      <c r="BV200" s="275"/>
      <c r="BW200" s="275"/>
      <c r="BX200" s="275"/>
      <c r="BY200" s="275"/>
      <c r="BZ200" s="275"/>
      <c r="CA200" s="275"/>
      <c r="CB200" s="275"/>
      <c r="CC200" s="275"/>
      <c r="CD200" s="275"/>
      <c r="CE200" s="275"/>
      <c r="CG200" s="278"/>
      <c r="CI200" s="166"/>
      <c r="CJ200" s="166"/>
      <c r="CK200" s="166"/>
      <c r="CL200" s="282"/>
      <c r="CM200" s="166"/>
      <c r="CN200" s="166"/>
      <c r="CO200" s="166"/>
      <c r="CP200" s="282"/>
      <c r="CQ200" s="166"/>
      <c r="CR200" s="166"/>
      <c r="CS200" s="166"/>
      <c r="CT200" s="282"/>
      <c r="CU200" s="282"/>
      <c r="CV200" s="282"/>
      <c r="CW200" s="166"/>
      <c r="CX200" s="166"/>
      <c r="CY200" s="166"/>
    </row>
    <row r="201" spans="3:103" ht="4.5" customHeight="1" x14ac:dyDescent="0.25">
      <c r="C201" s="5"/>
      <c r="D201" s="5"/>
      <c r="E201" s="5"/>
      <c r="F201" s="5"/>
      <c r="G201" s="5"/>
      <c r="H201" s="5"/>
      <c r="I201" s="5"/>
      <c r="J201" s="5"/>
      <c r="K201" s="5"/>
      <c r="L201" s="5"/>
      <c r="M201" s="5"/>
      <c r="N201" s="5"/>
      <c r="O201" s="5"/>
      <c r="P201" s="5"/>
      <c r="Q201" s="5"/>
      <c r="R201" s="5"/>
      <c r="S201" s="5"/>
      <c r="T201" s="5"/>
      <c r="U201" s="5"/>
      <c r="V201" s="5"/>
      <c r="W201" s="5"/>
      <c r="X201" s="5"/>
      <c r="Y201" s="5"/>
      <c r="Z201" s="234"/>
      <c r="AA201" s="235"/>
      <c r="AB201" s="235"/>
      <c r="AC201" s="235"/>
      <c r="AD201" s="235"/>
      <c r="AE201" s="235"/>
      <c r="AF201" s="235"/>
      <c r="AG201" s="235"/>
      <c r="AH201" s="235"/>
      <c r="AI201" s="235"/>
      <c r="AJ201" s="235"/>
      <c r="AK201" s="235"/>
      <c r="AL201" s="236"/>
      <c r="AM201" s="189"/>
      <c r="AN201" s="190"/>
      <c r="AO201" s="190"/>
      <c r="AP201" s="191"/>
      <c r="AQ201" s="195"/>
      <c r="AR201" s="196"/>
      <c r="AS201" s="196"/>
      <c r="AT201" s="197"/>
      <c r="AU201" s="201"/>
      <c r="AV201" s="202"/>
      <c r="AW201" s="202"/>
      <c r="AX201" s="202"/>
      <c r="AY201" s="205"/>
      <c r="AZ201" s="205"/>
      <c r="BA201" s="205"/>
      <c r="BB201" s="205"/>
      <c r="BC201" s="205"/>
      <c r="BD201" s="205"/>
      <c r="BE201" s="205"/>
      <c r="BF201" s="205"/>
      <c r="BG201" s="205"/>
      <c r="BH201" s="205"/>
      <c r="BI201" s="207"/>
      <c r="BO201" s="209"/>
      <c r="BQ201" s="164"/>
      <c r="BS201" s="276"/>
      <c r="BT201" s="276"/>
      <c r="BU201" s="276"/>
      <c r="BV201" s="276"/>
      <c r="BW201" s="276"/>
      <c r="BX201" s="276"/>
      <c r="BY201" s="276"/>
      <c r="BZ201" s="276"/>
      <c r="CA201" s="276"/>
      <c r="CB201" s="276"/>
      <c r="CC201" s="276"/>
      <c r="CD201" s="276"/>
      <c r="CE201" s="276"/>
      <c r="CG201" s="279"/>
      <c r="CI201" s="167"/>
      <c r="CJ201" s="167"/>
      <c r="CK201" s="167"/>
      <c r="CL201" s="283"/>
      <c r="CM201" s="167"/>
      <c r="CN201" s="167"/>
      <c r="CO201" s="167"/>
      <c r="CP201" s="283"/>
      <c r="CQ201" s="167"/>
      <c r="CR201" s="167"/>
      <c r="CS201" s="167"/>
      <c r="CT201" s="283"/>
      <c r="CU201" s="283"/>
      <c r="CV201" s="283"/>
      <c r="CW201" s="167"/>
      <c r="CX201" s="167"/>
      <c r="CY201" s="167"/>
    </row>
    <row r="202" spans="3:103" ht="9" customHeight="1" x14ac:dyDescent="0.25">
      <c r="C202" s="247" t="s">
        <v>187</v>
      </c>
      <c r="D202" s="152"/>
      <c r="E202" s="152"/>
      <c r="F202" s="152"/>
      <c r="G202" s="152"/>
      <c r="H202" s="152"/>
      <c r="I202" s="152"/>
      <c r="J202" s="152"/>
      <c r="K202" s="157"/>
      <c r="L202" s="248"/>
      <c r="M202" s="249"/>
      <c r="N202" s="249"/>
      <c r="O202" s="249"/>
      <c r="P202" s="249"/>
      <c r="Q202" s="249"/>
      <c r="R202" s="249"/>
      <c r="S202" s="249"/>
      <c r="T202" s="249"/>
      <c r="U202" s="249"/>
      <c r="V202" s="249"/>
      <c r="W202" s="250"/>
      <c r="X202" s="5"/>
      <c r="Y202" s="5"/>
      <c r="Z202" s="228" t="s">
        <v>30</v>
      </c>
      <c r="AA202" s="229"/>
      <c r="AB202" s="229"/>
      <c r="AC202" s="229"/>
      <c r="AD202" s="229"/>
      <c r="AE202" s="229"/>
      <c r="AF202" s="229"/>
      <c r="AG202" s="229"/>
      <c r="AH202" s="229"/>
      <c r="AI202" s="229"/>
      <c r="AJ202" s="229"/>
      <c r="AK202" s="229"/>
      <c r="AL202" s="230"/>
      <c r="AM202" s="189">
        <f t="shared" ref="AM202" si="670">IF(SUM(BS202:BU205)=0,"",SUM(BS202:BU205))</f>
        <v>35</v>
      </c>
      <c r="AN202" s="190"/>
      <c r="AO202" s="190"/>
      <c r="AP202" s="191"/>
      <c r="AQ202" s="195"/>
      <c r="AR202" s="196"/>
      <c r="AS202" s="196"/>
      <c r="AT202" s="197"/>
      <c r="AU202" s="201" t="str">
        <f t="shared" ref="AU202" si="671">IF(CL202&lt;&gt;"",CL202,"")</f>
        <v/>
      </c>
      <c r="AV202" s="202"/>
      <c r="AW202" s="202"/>
      <c r="AX202" s="202"/>
      <c r="AY202" s="205" t="str">
        <f t="shared" ref="AY202" si="672">IF(CS202&lt;&gt;"",CS202,"")</f>
        <v/>
      </c>
      <c r="AZ202" s="205"/>
      <c r="BA202" s="205"/>
      <c r="BB202" s="205"/>
      <c r="BC202" s="205"/>
      <c r="BD202" s="205"/>
      <c r="BE202" s="205" t="str">
        <f t="shared" ref="BE202" si="673">IF(CP202&lt;&gt;"",CP202,"")</f>
        <v/>
      </c>
      <c r="BF202" s="205"/>
      <c r="BG202" s="205"/>
      <c r="BH202" s="205"/>
      <c r="BI202" s="207"/>
      <c r="BO202" s="209">
        <v>7</v>
      </c>
      <c r="BQ202" s="164">
        <f>SUM(MAX(BN$12:BN205),BO202/10)</f>
        <v>4.7</v>
      </c>
      <c r="BS202" s="274" t="str">
        <f t="shared" ref="BS202:CE202" si="674">IF(INDEX(BS$18:BS$49,MATCH($BO202,$BO$18:$BO$49,0))="","",INDEX(BS$18:BS$49,MATCH($BO202,$BO$18:$BO$49,0)))</f>
        <v/>
      </c>
      <c r="BT202" s="274" t="str">
        <f t="shared" si="674"/>
        <v/>
      </c>
      <c r="BU202" s="274">
        <f t="shared" si="674"/>
        <v>35</v>
      </c>
      <c r="BV202" s="274" t="str">
        <f>IF(INDEX(BV$18:BV$49,MATCH($BO202,$BO$18:$BO$49,0))="","",INDEX(BV$18:BV$49,MATCH($BO202,$BO$18:$BO$49,0)))</f>
        <v/>
      </c>
      <c r="BW202" s="274" t="str">
        <f>IF(INDEX(BW$18:BW$49,MATCH($BO202,$BO$18:$BO$49,0))="","",INDEX(BW$18:BW$49,MATCH($BO202,$BO$18:$BO$49,0)))</f>
        <v/>
      </c>
      <c r="BX202" s="274">
        <f>IF(INDEX(BX$18:BX$49,MATCH($BO202,$BO$18:$BO$49,0))="","",INDEX(BX$18:BX$49,MATCH($BO202,$BO$18:$BO$49,0)))</f>
        <v>13.02</v>
      </c>
      <c r="BY202" s="274" t="str">
        <f t="shared" si="674"/>
        <v/>
      </c>
      <c r="BZ202" s="274" t="str">
        <f t="shared" si="674"/>
        <v/>
      </c>
      <c r="CA202" s="274">
        <f t="shared" si="674"/>
        <v>6000</v>
      </c>
      <c r="CB202" s="274" t="str">
        <f t="shared" si="674"/>
        <v/>
      </c>
      <c r="CC202" s="274" t="str">
        <f t="shared" si="674"/>
        <v/>
      </c>
      <c r="CD202" s="274">
        <f t="shared" si="674"/>
        <v>1</v>
      </c>
      <c r="CE202" s="274">
        <f t="shared" si="674"/>
        <v>8</v>
      </c>
      <c r="CG202" s="277" t="str">
        <f>IF(AQ202="","",IF(ISERROR(VALUE(AQ202)),"",AQ202))</f>
        <v/>
      </c>
      <c r="CI202" s="165" t="str">
        <f>IF(AND(BS202&lt;&gt;"",$CG202&lt;&gt;""),PRODUCT(BS202,$CG202),"")</f>
        <v/>
      </c>
      <c r="CJ202" s="165" t="str">
        <f>IF(AND(BT202&lt;&gt;"",$CG202&lt;&gt;""),PRODUCT(BT202,$CG202),"")</f>
        <v/>
      </c>
      <c r="CK202" s="165" t="str">
        <f>IF(AND(BU202&lt;&gt;"",$CG202&lt;&gt;""),PRODUCT(BU202,$CG202),"")</f>
        <v/>
      </c>
      <c r="CL202" s="281" t="str">
        <f t="shared" ref="CL202" si="675">IF(SUM(CI202:CK205)=0,"",SUM(CI202:CK205))</f>
        <v/>
      </c>
      <c r="CM202" s="165" t="str">
        <f t="shared" ref="CM202" si="676">IF(AND(BV202&lt;&gt;"",$CG202&lt;&gt;""),PRODUCT(BV202,$CG202),"")</f>
        <v/>
      </c>
      <c r="CN202" s="165" t="str">
        <f t="shared" ref="CN202" si="677">IF(AND(BW202&lt;&gt;"",$CG202&lt;&gt;""),PRODUCT(BW202,$CG202),"")</f>
        <v/>
      </c>
      <c r="CO202" s="165" t="str">
        <f t="shared" ref="CO202" si="678">IF(AND(BX202&lt;&gt;"",$CG202&lt;&gt;""),PRODUCT(BX202,$CG202),"")</f>
        <v/>
      </c>
      <c r="CP202" s="281" t="str">
        <f t="shared" ref="CP202" si="679">IF(SUM(CM202:CO205)=0,"",SUM(CM202:CO205))</f>
        <v/>
      </c>
      <c r="CQ202" s="165" t="str">
        <f t="shared" ref="CQ202" si="680">IF(AND(BY202&lt;&gt;"",$CG202&lt;&gt;""),PRODUCT(BY202,$CG202),"")</f>
        <v/>
      </c>
      <c r="CR202" s="165" t="str">
        <f t="shared" ref="CR202" si="681">IF(AND(BZ202&lt;&gt;"",$CG202&lt;&gt;""),PRODUCT(BZ202,$CG202),"")</f>
        <v/>
      </c>
      <c r="CS202" s="165" t="str">
        <f t="shared" ref="CS202" si="682">IF(AND(CA202&lt;&gt;"",$CG202&lt;&gt;""),PRODUCT(CA202,$CG202),"")</f>
        <v/>
      </c>
      <c r="CT202" s="281" t="str">
        <f t="shared" ref="CT202" si="683">IF(AND(CB202&lt;&gt;"",CQ202&lt;&gt;""),PRODUCT(CB202,CQ202),"")</f>
        <v/>
      </c>
      <c r="CU202" s="281" t="str">
        <f t="shared" ref="CU202" si="684">IF(AND(CC202&lt;&gt;"",CR202&lt;&gt;""),PRODUCT(CC202,CR202),"")</f>
        <v/>
      </c>
      <c r="CV202" s="281" t="str">
        <f t="shared" ref="CV202" si="685">IF(AND(CD202&lt;&gt;"",CS202&lt;&gt;""),PRODUCT(CD202,CS202),"")</f>
        <v/>
      </c>
      <c r="CW202" s="165" t="str">
        <f t="shared" ref="CW202" si="686">IF(AND($CE202&lt;&gt;"",CQ202&lt;&gt;""),PRODUCT($CE202,CQ202),"")</f>
        <v/>
      </c>
      <c r="CX202" s="165" t="str">
        <f t="shared" ref="CX202" si="687">IF(AND($CE202&lt;&gt;"",CR202&lt;&gt;""),PRODUCT($CE202,CR202),"")</f>
        <v/>
      </c>
      <c r="CY202" s="165" t="str">
        <f t="shared" ref="CY202" si="688">IF(AND($CE202&lt;&gt;"",CS202&lt;&gt;""),PRODUCT($CE202,CS202),"")</f>
        <v/>
      </c>
    </row>
    <row r="203" spans="3:103" ht="4.5" customHeight="1" x14ac:dyDescent="0.25">
      <c r="C203" s="152"/>
      <c r="D203" s="152"/>
      <c r="E203" s="152"/>
      <c r="F203" s="152"/>
      <c r="G203" s="152"/>
      <c r="H203" s="152"/>
      <c r="I203" s="152"/>
      <c r="J203" s="152"/>
      <c r="K203" s="157"/>
      <c r="L203" s="251"/>
      <c r="M203" s="252"/>
      <c r="N203" s="252"/>
      <c r="O203" s="252"/>
      <c r="P203" s="252"/>
      <c r="Q203" s="252"/>
      <c r="R203" s="252"/>
      <c r="S203" s="252"/>
      <c r="T203" s="252"/>
      <c r="U203" s="252"/>
      <c r="V203" s="252"/>
      <c r="W203" s="253"/>
      <c r="X203" s="5"/>
      <c r="Y203" s="5"/>
      <c r="Z203" s="231"/>
      <c r="AA203" s="232"/>
      <c r="AB203" s="232"/>
      <c r="AC203" s="232"/>
      <c r="AD203" s="232"/>
      <c r="AE203" s="232"/>
      <c r="AF203" s="232"/>
      <c r="AG203" s="232"/>
      <c r="AH203" s="232"/>
      <c r="AI203" s="232"/>
      <c r="AJ203" s="232"/>
      <c r="AK203" s="232"/>
      <c r="AL203" s="233"/>
      <c r="AM203" s="189"/>
      <c r="AN203" s="190"/>
      <c r="AO203" s="190"/>
      <c r="AP203" s="191"/>
      <c r="AQ203" s="195"/>
      <c r="AR203" s="196"/>
      <c r="AS203" s="196"/>
      <c r="AT203" s="197"/>
      <c r="AU203" s="201"/>
      <c r="AV203" s="202"/>
      <c r="AW203" s="202"/>
      <c r="AX203" s="202"/>
      <c r="AY203" s="205"/>
      <c r="AZ203" s="205"/>
      <c r="BA203" s="205"/>
      <c r="BB203" s="205"/>
      <c r="BC203" s="205"/>
      <c r="BD203" s="205"/>
      <c r="BE203" s="205"/>
      <c r="BF203" s="205"/>
      <c r="BG203" s="205"/>
      <c r="BH203" s="205"/>
      <c r="BI203" s="207"/>
      <c r="BO203" s="209"/>
      <c r="BQ203" s="164"/>
      <c r="BS203" s="275"/>
      <c r="BT203" s="275"/>
      <c r="BU203" s="275"/>
      <c r="BV203" s="275"/>
      <c r="BW203" s="275"/>
      <c r="BX203" s="275"/>
      <c r="BY203" s="275"/>
      <c r="BZ203" s="275"/>
      <c r="CA203" s="275"/>
      <c r="CB203" s="275"/>
      <c r="CC203" s="275"/>
      <c r="CD203" s="275"/>
      <c r="CE203" s="275"/>
      <c r="CG203" s="278"/>
      <c r="CI203" s="166"/>
      <c r="CJ203" s="166"/>
      <c r="CK203" s="166"/>
      <c r="CL203" s="282"/>
      <c r="CM203" s="166"/>
      <c r="CN203" s="166"/>
      <c r="CO203" s="166"/>
      <c r="CP203" s="282"/>
      <c r="CQ203" s="166"/>
      <c r="CR203" s="166"/>
      <c r="CS203" s="166"/>
      <c r="CT203" s="282"/>
      <c r="CU203" s="282"/>
      <c r="CV203" s="282"/>
      <c r="CW203" s="166"/>
      <c r="CX203" s="166"/>
      <c r="CY203" s="166"/>
    </row>
    <row r="204" spans="3:103" ht="9" customHeight="1" x14ac:dyDescent="0.25">
      <c r="C204" s="152"/>
      <c r="D204" s="152"/>
      <c r="E204" s="152"/>
      <c r="F204" s="152"/>
      <c r="G204" s="152"/>
      <c r="H204" s="152"/>
      <c r="I204" s="152"/>
      <c r="J204" s="152"/>
      <c r="K204" s="157"/>
      <c r="L204" s="254"/>
      <c r="M204" s="255"/>
      <c r="N204" s="255"/>
      <c r="O204" s="255"/>
      <c r="P204" s="255"/>
      <c r="Q204" s="255"/>
      <c r="R204" s="255"/>
      <c r="S204" s="255"/>
      <c r="T204" s="255"/>
      <c r="U204" s="255"/>
      <c r="V204" s="255"/>
      <c r="W204" s="256"/>
      <c r="X204" s="5"/>
      <c r="Y204" s="5"/>
      <c r="Z204" s="231"/>
      <c r="AA204" s="232"/>
      <c r="AB204" s="232"/>
      <c r="AC204" s="232"/>
      <c r="AD204" s="232"/>
      <c r="AE204" s="232"/>
      <c r="AF204" s="232"/>
      <c r="AG204" s="232"/>
      <c r="AH204" s="232"/>
      <c r="AI204" s="232"/>
      <c r="AJ204" s="232"/>
      <c r="AK204" s="232"/>
      <c r="AL204" s="233"/>
      <c r="AM204" s="189"/>
      <c r="AN204" s="190"/>
      <c r="AO204" s="190"/>
      <c r="AP204" s="191"/>
      <c r="AQ204" s="195"/>
      <c r="AR204" s="196"/>
      <c r="AS204" s="196"/>
      <c r="AT204" s="197"/>
      <c r="AU204" s="201"/>
      <c r="AV204" s="202"/>
      <c r="AW204" s="202"/>
      <c r="AX204" s="202"/>
      <c r="AY204" s="205"/>
      <c r="AZ204" s="205"/>
      <c r="BA204" s="205"/>
      <c r="BB204" s="205"/>
      <c r="BC204" s="205"/>
      <c r="BD204" s="205"/>
      <c r="BE204" s="205"/>
      <c r="BF204" s="205"/>
      <c r="BG204" s="205"/>
      <c r="BH204" s="205"/>
      <c r="BI204" s="207"/>
      <c r="BO204" s="209"/>
      <c r="BQ204" s="164"/>
      <c r="BS204" s="275"/>
      <c r="BT204" s="275"/>
      <c r="BU204" s="275"/>
      <c r="BV204" s="275"/>
      <c r="BW204" s="275"/>
      <c r="BX204" s="275"/>
      <c r="BY204" s="275"/>
      <c r="BZ204" s="275"/>
      <c r="CA204" s="275"/>
      <c r="CB204" s="275"/>
      <c r="CC204" s="275"/>
      <c r="CD204" s="275"/>
      <c r="CE204" s="275"/>
      <c r="CG204" s="278"/>
      <c r="CI204" s="166"/>
      <c r="CJ204" s="166"/>
      <c r="CK204" s="166"/>
      <c r="CL204" s="282"/>
      <c r="CM204" s="166"/>
      <c r="CN204" s="166"/>
      <c r="CO204" s="166"/>
      <c r="CP204" s="282"/>
      <c r="CQ204" s="166"/>
      <c r="CR204" s="166"/>
      <c r="CS204" s="166"/>
      <c r="CT204" s="282"/>
      <c r="CU204" s="282"/>
      <c r="CV204" s="282"/>
      <c r="CW204" s="166"/>
      <c r="CX204" s="166"/>
      <c r="CY204" s="166"/>
    </row>
    <row r="205" spans="3:103" ht="4.5" customHeight="1" x14ac:dyDescent="0.25">
      <c r="C205" s="5"/>
      <c r="D205" s="5"/>
      <c r="E205" s="5"/>
      <c r="F205" s="5"/>
      <c r="G205" s="5"/>
      <c r="H205" s="5"/>
      <c r="I205" s="5"/>
      <c r="J205" s="5"/>
      <c r="K205" s="5"/>
      <c r="L205" s="5"/>
      <c r="M205" s="5"/>
      <c r="N205" s="5"/>
      <c r="O205" s="5"/>
      <c r="P205" s="5"/>
      <c r="Q205" s="5"/>
      <c r="R205" s="5"/>
      <c r="S205" s="5"/>
      <c r="T205" s="5"/>
      <c r="U205" s="5"/>
      <c r="V205" s="5"/>
      <c r="W205" s="5"/>
      <c r="X205" s="5"/>
      <c r="Y205" s="5"/>
      <c r="Z205" s="234"/>
      <c r="AA205" s="235"/>
      <c r="AB205" s="235"/>
      <c r="AC205" s="235"/>
      <c r="AD205" s="235"/>
      <c r="AE205" s="235"/>
      <c r="AF205" s="235"/>
      <c r="AG205" s="235"/>
      <c r="AH205" s="235"/>
      <c r="AI205" s="235"/>
      <c r="AJ205" s="235"/>
      <c r="AK205" s="235"/>
      <c r="AL205" s="236"/>
      <c r="AM205" s="192"/>
      <c r="AN205" s="193"/>
      <c r="AO205" s="193"/>
      <c r="AP205" s="194"/>
      <c r="AQ205" s="198"/>
      <c r="AR205" s="199"/>
      <c r="AS205" s="199"/>
      <c r="AT205" s="200"/>
      <c r="AU205" s="203"/>
      <c r="AV205" s="204"/>
      <c r="AW205" s="204"/>
      <c r="AX205" s="204"/>
      <c r="AY205" s="206"/>
      <c r="AZ205" s="206"/>
      <c r="BA205" s="206"/>
      <c r="BB205" s="206"/>
      <c r="BC205" s="206"/>
      <c r="BD205" s="206"/>
      <c r="BE205" s="206"/>
      <c r="BF205" s="206"/>
      <c r="BG205" s="206"/>
      <c r="BH205" s="206"/>
      <c r="BI205" s="208"/>
      <c r="BO205" s="209"/>
      <c r="BQ205" s="164"/>
      <c r="BS205" s="276"/>
      <c r="BT205" s="276"/>
      <c r="BU205" s="276"/>
      <c r="BV205" s="276"/>
      <c r="BW205" s="276"/>
      <c r="BX205" s="276"/>
      <c r="BY205" s="276"/>
      <c r="BZ205" s="276"/>
      <c r="CA205" s="276"/>
      <c r="CB205" s="276"/>
      <c r="CC205" s="276"/>
      <c r="CD205" s="276"/>
      <c r="CE205" s="276"/>
      <c r="CG205" s="279"/>
      <c r="CI205" s="167"/>
      <c r="CJ205" s="167"/>
      <c r="CK205" s="167"/>
      <c r="CL205" s="283"/>
      <c r="CM205" s="167"/>
      <c r="CN205" s="167"/>
      <c r="CO205" s="167"/>
      <c r="CP205" s="283"/>
      <c r="CQ205" s="167"/>
      <c r="CR205" s="167"/>
      <c r="CS205" s="167"/>
      <c r="CT205" s="283"/>
      <c r="CU205" s="283"/>
      <c r="CV205" s="283"/>
      <c r="CW205" s="167"/>
      <c r="CX205" s="167"/>
      <c r="CY205" s="167"/>
    </row>
    <row r="206" spans="3:103" ht="9" customHeight="1" x14ac:dyDescent="0.25">
      <c r="X206" s="5"/>
      <c r="Y206" s="5"/>
      <c r="Z206" s="183"/>
      <c r="AA206" s="184"/>
      <c r="AB206" s="184"/>
      <c r="AC206" s="184"/>
      <c r="AD206" s="184"/>
      <c r="AE206" s="184"/>
      <c r="AF206" s="184"/>
      <c r="AG206" s="184"/>
      <c r="AH206" s="184"/>
      <c r="AI206" s="184"/>
      <c r="AJ206" s="184"/>
      <c r="AK206" s="184"/>
      <c r="AL206" s="185"/>
      <c r="AM206" s="189"/>
      <c r="AN206" s="190"/>
      <c r="AO206" s="190"/>
      <c r="AP206" s="191"/>
      <c r="AQ206" s="195"/>
      <c r="AR206" s="196"/>
      <c r="AS206" s="196"/>
      <c r="AT206" s="197"/>
      <c r="AU206" s="201" t="str">
        <f t="shared" ref="AU206" si="689">IF(CL206&lt;&gt;"",CL206,"")</f>
        <v/>
      </c>
      <c r="AV206" s="202"/>
      <c r="AW206" s="202"/>
      <c r="AX206" s="202"/>
      <c r="AY206" s="205" t="str">
        <f t="shared" ref="AY206" si="690">IF(CS206&lt;&gt;"",CS206,"")</f>
        <v/>
      </c>
      <c r="AZ206" s="205"/>
      <c r="BA206" s="205"/>
      <c r="BB206" s="205"/>
      <c r="BC206" s="205"/>
      <c r="BD206" s="205"/>
      <c r="BE206" s="205" t="str">
        <f t="shared" ref="BE206" si="691">IF(CP206&lt;&gt;"",CP206,"")</f>
        <v/>
      </c>
      <c r="BF206" s="205"/>
      <c r="BG206" s="205"/>
      <c r="BH206" s="205"/>
      <c r="BI206" s="207"/>
      <c r="BO206" s="209">
        <v>8</v>
      </c>
      <c r="BP206" s="280" t="str">
        <f>IF(AND(AU210&lt;&gt;"",AU210&gt;1000),TRUE,"")</f>
        <v/>
      </c>
      <c r="BQ206" s="164">
        <f>SUM(MAX(BN$12:BN209),BO206/10)</f>
        <v>4.8</v>
      </c>
      <c r="BS206" s="274" t="str">
        <f t="shared" ref="BS206:CE206" si="692">IF(INDEX(BS$18:BS$49,MATCH($BO206,$BO$18:$BO$49,0))="","",INDEX(BS$18:BS$49,MATCH($BO206,$BO$18:$BO$49,0)))</f>
        <v/>
      </c>
      <c r="BT206" s="274" t="str">
        <f t="shared" si="692"/>
        <v/>
      </c>
      <c r="BU206" s="274" t="str">
        <f t="shared" si="692"/>
        <v/>
      </c>
      <c r="BV206" s="274" t="str">
        <f>IF(INDEX(BV$18:BV$49,MATCH($BO206,$BO$18:$BO$49,0))="","",INDEX(BV$18:BV$49,MATCH($BO206,$BO$18:$BO$49,0)))</f>
        <v/>
      </c>
      <c r="BW206" s="274" t="str">
        <f>IF(INDEX(BW$18:BW$49,MATCH($BO206,$BO$18:$BO$49,0))="","",INDEX(BW$18:BW$49,MATCH($BO206,$BO$18:$BO$49,0)))</f>
        <v/>
      </c>
      <c r="BX206" s="274" t="str">
        <f>IF(INDEX(BX$18:BX$49,MATCH($BO206,$BO$18:$BO$49,0))="","",INDEX(BX$18:BX$49,MATCH($BO206,$BO$18:$BO$49,0)))</f>
        <v/>
      </c>
      <c r="BY206" s="274" t="str">
        <f t="shared" si="692"/>
        <v/>
      </c>
      <c r="BZ206" s="274" t="str">
        <f t="shared" si="692"/>
        <v/>
      </c>
      <c r="CA206" s="274" t="str">
        <f t="shared" si="692"/>
        <v/>
      </c>
      <c r="CB206" s="274" t="str">
        <f t="shared" si="692"/>
        <v/>
      </c>
      <c r="CC206" s="274" t="str">
        <f t="shared" si="692"/>
        <v/>
      </c>
      <c r="CD206" s="274" t="str">
        <f t="shared" si="692"/>
        <v/>
      </c>
      <c r="CE206" s="274" t="str">
        <f t="shared" si="692"/>
        <v/>
      </c>
      <c r="CG206" s="277" t="str">
        <f>IF(AQ206="","",IF(ISERROR(VALUE(AQ206)),"",AQ206))</f>
        <v/>
      </c>
      <c r="CI206" s="165" t="str">
        <f>IF(AND(BS206&lt;&gt;"",$CG206&lt;&gt;""),PRODUCT(BS206,$CG206),"")</f>
        <v/>
      </c>
      <c r="CJ206" s="165" t="str">
        <f>IF(AND(BT206&lt;&gt;"",$CG206&lt;&gt;""),PRODUCT(BT206,$CG206),"")</f>
        <v/>
      </c>
      <c r="CK206" s="165" t="str">
        <f>IF(AND(BU206&lt;&gt;"",$CG206&lt;&gt;""),PRODUCT(BU206,$CG206),"")</f>
        <v/>
      </c>
      <c r="CL206" s="281" t="str">
        <f t="shared" ref="CL206" si="693">IF(SUM(CI206:CK209)=0,"",SUM(CI206:CK209))</f>
        <v/>
      </c>
      <c r="CM206" s="165" t="str">
        <f t="shared" ref="CM206" si="694">IF(AND(BV206&lt;&gt;"",$CG206&lt;&gt;""),PRODUCT(BV206,$CG206),"")</f>
        <v/>
      </c>
      <c r="CN206" s="165" t="str">
        <f t="shared" ref="CN206" si="695">IF(AND(BW206&lt;&gt;"",$CG206&lt;&gt;""),PRODUCT(BW206,$CG206),"")</f>
        <v/>
      </c>
      <c r="CO206" s="165" t="str">
        <f t="shared" ref="CO206" si="696">IF(AND(BX206&lt;&gt;"",$CG206&lt;&gt;""),PRODUCT(BX206,$CG206),"")</f>
        <v/>
      </c>
      <c r="CP206" s="281" t="str">
        <f t="shared" ref="CP206" si="697">IF(SUM(CM206:CO209)=0,"",SUM(CM206:CO209))</f>
        <v/>
      </c>
      <c r="CQ206" s="165" t="str">
        <f t="shared" ref="CQ206" si="698">IF(AND(BY206&lt;&gt;"",$CG206&lt;&gt;""),PRODUCT(BY206,$CG206),"")</f>
        <v/>
      </c>
      <c r="CR206" s="165" t="str">
        <f t="shared" ref="CR206" si="699">IF(AND(BZ206&lt;&gt;"",$CG206&lt;&gt;""),PRODUCT(BZ206,$CG206),"")</f>
        <v/>
      </c>
      <c r="CS206" s="165" t="str">
        <f t="shared" ref="CS206" si="700">IF(AND(CA206&lt;&gt;"",$CG206&lt;&gt;""),PRODUCT(CA206,$CG206),"")</f>
        <v/>
      </c>
      <c r="CT206" s="281" t="str">
        <f t="shared" ref="CT206" si="701">IF(AND(CB206&lt;&gt;"",CQ206&lt;&gt;""),PRODUCT(CB206,CQ206),"")</f>
        <v/>
      </c>
      <c r="CU206" s="281" t="str">
        <f t="shared" ref="CU206" si="702">IF(AND(CC206&lt;&gt;"",CR206&lt;&gt;""),PRODUCT(CC206,CR206),"")</f>
        <v/>
      </c>
      <c r="CV206" s="281" t="str">
        <f t="shared" ref="CV206" si="703">IF(AND(CD206&lt;&gt;"",CS206&lt;&gt;""),PRODUCT(CD206,CS206),"")</f>
        <v/>
      </c>
      <c r="CW206" s="165" t="str">
        <f t="shared" ref="CW206" si="704">IF(AND($CE206&lt;&gt;"",CQ206&lt;&gt;""),PRODUCT($CE206,CQ206),"")</f>
        <v/>
      </c>
      <c r="CX206" s="165" t="str">
        <f t="shared" ref="CX206" si="705">IF(AND($CE206&lt;&gt;"",CR206&lt;&gt;""),PRODUCT($CE206,CR206),"")</f>
        <v/>
      </c>
      <c r="CY206" s="165" t="str">
        <f t="shared" ref="CY206" si="706">IF(AND($CE206&lt;&gt;"",CS206&lt;&gt;""),PRODUCT($CE206,CS206),"")</f>
        <v/>
      </c>
    </row>
    <row r="207" spans="3:103" ht="4.5" customHeight="1" x14ac:dyDescent="0.25">
      <c r="X207" s="5"/>
      <c r="Y207" s="5"/>
      <c r="Z207" s="183"/>
      <c r="AA207" s="184"/>
      <c r="AB207" s="184"/>
      <c r="AC207" s="184"/>
      <c r="AD207" s="184"/>
      <c r="AE207" s="184"/>
      <c r="AF207" s="184"/>
      <c r="AG207" s="184"/>
      <c r="AH207" s="184"/>
      <c r="AI207" s="184"/>
      <c r="AJ207" s="184"/>
      <c r="AK207" s="184"/>
      <c r="AL207" s="185"/>
      <c r="AM207" s="189"/>
      <c r="AN207" s="190"/>
      <c r="AO207" s="190"/>
      <c r="AP207" s="191"/>
      <c r="AQ207" s="195"/>
      <c r="AR207" s="196"/>
      <c r="AS207" s="196"/>
      <c r="AT207" s="197"/>
      <c r="AU207" s="201"/>
      <c r="AV207" s="202"/>
      <c r="AW207" s="202"/>
      <c r="AX207" s="202"/>
      <c r="AY207" s="205"/>
      <c r="AZ207" s="205"/>
      <c r="BA207" s="205"/>
      <c r="BB207" s="205"/>
      <c r="BC207" s="205"/>
      <c r="BD207" s="205"/>
      <c r="BE207" s="205"/>
      <c r="BF207" s="205"/>
      <c r="BG207" s="205"/>
      <c r="BH207" s="205"/>
      <c r="BI207" s="207"/>
      <c r="BO207" s="209"/>
      <c r="BP207" s="280"/>
      <c r="BQ207" s="164"/>
      <c r="BS207" s="275"/>
      <c r="BT207" s="275"/>
      <c r="BU207" s="275"/>
      <c r="BV207" s="275"/>
      <c r="BW207" s="275"/>
      <c r="BX207" s="275"/>
      <c r="BY207" s="275"/>
      <c r="BZ207" s="275"/>
      <c r="CA207" s="275"/>
      <c r="CB207" s="275"/>
      <c r="CC207" s="275"/>
      <c r="CD207" s="275"/>
      <c r="CE207" s="275"/>
      <c r="CG207" s="278"/>
      <c r="CI207" s="166"/>
      <c r="CJ207" s="166"/>
      <c r="CK207" s="166"/>
      <c r="CL207" s="282"/>
      <c r="CM207" s="166"/>
      <c r="CN207" s="166"/>
      <c r="CO207" s="166"/>
      <c r="CP207" s="282"/>
      <c r="CQ207" s="166"/>
      <c r="CR207" s="166"/>
      <c r="CS207" s="166"/>
      <c r="CT207" s="282"/>
      <c r="CU207" s="282"/>
      <c r="CV207" s="282"/>
      <c r="CW207" s="166"/>
      <c r="CX207" s="166"/>
      <c r="CY207" s="166"/>
    </row>
    <row r="208" spans="3:103" ht="9" customHeight="1" x14ac:dyDescent="0.25">
      <c r="X208" s="5"/>
      <c r="Y208" s="5"/>
      <c r="Z208" s="183"/>
      <c r="AA208" s="184"/>
      <c r="AB208" s="184"/>
      <c r="AC208" s="184"/>
      <c r="AD208" s="184"/>
      <c r="AE208" s="184"/>
      <c r="AF208" s="184"/>
      <c r="AG208" s="184"/>
      <c r="AH208" s="184"/>
      <c r="AI208" s="184"/>
      <c r="AJ208" s="184"/>
      <c r="AK208" s="184"/>
      <c r="AL208" s="185"/>
      <c r="AM208" s="189"/>
      <c r="AN208" s="190"/>
      <c r="AO208" s="190"/>
      <c r="AP208" s="191"/>
      <c r="AQ208" s="195"/>
      <c r="AR208" s="196"/>
      <c r="AS208" s="196"/>
      <c r="AT208" s="197"/>
      <c r="AU208" s="201"/>
      <c r="AV208" s="202"/>
      <c r="AW208" s="202"/>
      <c r="AX208" s="202"/>
      <c r="AY208" s="205"/>
      <c r="AZ208" s="205"/>
      <c r="BA208" s="205"/>
      <c r="BB208" s="205"/>
      <c r="BC208" s="205"/>
      <c r="BD208" s="205"/>
      <c r="BE208" s="205"/>
      <c r="BF208" s="205"/>
      <c r="BG208" s="205"/>
      <c r="BH208" s="205"/>
      <c r="BI208" s="207"/>
      <c r="BO208" s="209"/>
      <c r="BP208" s="280"/>
      <c r="BQ208" s="164"/>
      <c r="BS208" s="275"/>
      <c r="BT208" s="275"/>
      <c r="BU208" s="275"/>
      <c r="BV208" s="275"/>
      <c r="BW208" s="275"/>
      <c r="BX208" s="275"/>
      <c r="BY208" s="275"/>
      <c r="BZ208" s="275"/>
      <c r="CA208" s="275"/>
      <c r="CB208" s="275"/>
      <c r="CC208" s="275"/>
      <c r="CD208" s="275"/>
      <c r="CE208" s="275"/>
      <c r="CG208" s="278"/>
      <c r="CI208" s="166"/>
      <c r="CJ208" s="166"/>
      <c r="CK208" s="166"/>
      <c r="CL208" s="282"/>
      <c r="CM208" s="166"/>
      <c r="CN208" s="166"/>
      <c r="CO208" s="166"/>
      <c r="CP208" s="282"/>
      <c r="CQ208" s="166"/>
      <c r="CR208" s="166"/>
      <c r="CS208" s="166"/>
      <c r="CT208" s="282"/>
      <c r="CU208" s="282"/>
      <c r="CV208" s="282"/>
      <c r="CW208" s="166"/>
      <c r="CX208" s="166"/>
      <c r="CY208" s="166"/>
    </row>
    <row r="209" spans="2:104" ht="4.5" customHeight="1" x14ac:dyDescent="0.25">
      <c r="C209" s="5"/>
      <c r="D209" s="5"/>
      <c r="E209" s="5"/>
      <c r="F209" s="5"/>
      <c r="G209" s="5"/>
      <c r="H209" s="5"/>
      <c r="I209" s="5"/>
      <c r="J209" s="5"/>
      <c r="K209" s="5"/>
      <c r="L209" s="5"/>
      <c r="M209" s="5"/>
      <c r="N209" s="5"/>
      <c r="O209" s="5"/>
      <c r="P209" s="5"/>
      <c r="Q209" s="5"/>
      <c r="R209" s="5"/>
      <c r="S209" s="5"/>
      <c r="T209" s="5"/>
      <c r="U209" s="5"/>
      <c r="V209" s="5"/>
      <c r="W209" s="5"/>
      <c r="X209" s="5"/>
      <c r="Y209" s="5"/>
      <c r="Z209" s="186"/>
      <c r="AA209" s="187"/>
      <c r="AB209" s="187"/>
      <c r="AC209" s="187"/>
      <c r="AD209" s="187"/>
      <c r="AE209" s="187"/>
      <c r="AF209" s="187"/>
      <c r="AG209" s="187"/>
      <c r="AH209" s="187"/>
      <c r="AI209" s="187"/>
      <c r="AJ209" s="187"/>
      <c r="AK209" s="187"/>
      <c r="AL209" s="188"/>
      <c r="AM209" s="192"/>
      <c r="AN209" s="193"/>
      <c r="AO209" s="193"/>
      <c r="AP209" s="194"/>
      <c r="AQ209" s="198"/>
      <c r="AR209" s="199"/>
      <c r="AS209" s="199"/>
      <c r="AT209" s="200"/>
      <c r="AU209" s="203"/>
      <c r="AV209" s="204"/>
      <c r="AW209" s="204"/>
      <c r="AX209" s="204"/>
      <c r="AY209" s="206"/>
      <c r="AZ209" s="206"/>
      <c r="BA209" s="206"/>
      <c r="BB209" s="206"/>
      <c r="BC209" s="206"/>
      <c r="BD209" s="206"/>
      <c r="BE209" s="206"/>
      <c r="BF209" s="206"/>
      <c r="BG209" s="206"/>
      <c r="BH209" s="206"/>
      <c r="BI209" s="208"/>
      <c r="BO209" s="209"/>
      <c r="BP209" s="280"/>
      <c r="BQ209" s="164"/>
      <c r="BS209" s="276"/>
      <c r="BT209" s="276"/>
      <c r="BU209" s="276"/>
      <c r="BV209" s="276"/>
      <c r="BW209" s="276"/>
      <c r="BX209" s="276"/>
      <c r="BY209" s="276"/>
      <c r="BZ209" s="276"/>
      <c r="CA209" s="276"/>
      <c r="CB209" s="276"/>
      <c r="CC209" s="276"/>
      <c r="CD209" s="276"/>
      <c r="CE209" s="276"/>
      <c r="CG209" s="279"/>
      <c r="CI209" s="167"/>
      <c r="CJ209" s="167"/>
      <c r="CK209" s="167"/>
      <c r="CL209" s="283"/>
      <c r="CM209" s="167"/>
      <c r="CN209" s="167"/>
      <c r="CO209" s="167"/>
      <c r="CP209" s="283"/>
      <c r="CQ209" s="167"/>
      <c r="CR209" s="167"/>
      <c r="CS209" s="167"/>
      <c r="CT209" s="283"/>
      <c r="CU209" s="283"/>
      <c r="CV209" s="283"/>
      <c r="CW209" s="167"/>
      <c r="CX209" s="167"/>
      <c r="CY209" s="167"/>
    </row>
    <row r="210" spans="2:104" ht="12" customHeight="1" x14ac:dyDescent="0.25">
      <c r="C210" s="49" t="str">
        <f>IF(BP210=TRUE,"  Consider calling to verify rebate availability.","")</f>
        <v/>
      </c>
      <c r="X210" s="5"/>
      <c r="Y210" s="5"/>
      <c r="Z210" s="258" t="str">
        <f>"Total  "</f>
        <v xml:space="preserve">Total  </v>
      </c>
      <c r="AA210" s="259"/>
      <c r="AB210" s="259"/>
      <c r="AC210" s="259"/>
      <c r="AD210" s="259"/>
      <c r="AE210" s="259"/>
      <c r="AF210" s="259"/>
      <c r="AG210" s="259"/>
      <c r="AH210" s="259"/>
      <c r="AI210" s="259"/>
      <c r="AJ210" s="259"/>
      <c r="AK210" s="259"/>
      <c r="AL210" s="260"/>
      <c r="AM210" s="261"/>
      <c r="AN210" s="262"/>
      <c r="AO210" s="262"/>
      <c r="AP210" s="263"/>
      <c r="AQ210" s="264" t="str">
        <f>IF(SUM(AQ178:AT205)=0,"",SUM(AQ178:AT205))</f>
        <v/>
      </c>
      <c r="AR210" s="265"/>
      <c r="AS210" s="265"/>
      <c r="AT210" s="266"/>
      <c r="AU210" s="267" t="str">
        <f>IF(SUM(AU178:AX209)=0,"",SUM(AU178:AX209))</f>
        <v/>
      </c>
      <c r="AV210" s="268"/>
      <c r="AW210" s="268"/>
      <c r="AX210" s="269"/>
      <c r="AY210" s="270" t="str">
        <f>IF(SUM(AY178:BB209)=0,"",SUM(AY178:BB209))</f>
        <v/>
      </c>
      <c r="AZ210" s="271"/>
      <c r="BA210" s="271"/>
      <c r="BB210" s="271"/>
      <c r="BC210" s="271"/>
      <c r="BD210" s="272"/>
      <c r="BE210" s="270" t="str">
        <f>IF(SUM(BE178:BH209)=0,"",SUM(BE178:BH209))</f>
        <v/>
      </c>
      <c r="BF210" s="271"/>
      <c r="BG210" s="271"/>
      <c r="BH210" s="271"/>
      <c r="BI210" s="273"/>
      <c r="BN210" s="42">
        <f>IF(BN172&lt;&gt;"",BN172,"")</f>
        <v>4</v>
      </c>
      <c r="BP210" s="41" t="str">
        <f>IF(AND(AU210&lt;&gt;"",AU210&gt;1000),TRUE,"")</f>
        <v/>
      </c>
      <c r="BQ210" s="98">
        <f>SUM(MAX(BN$12:BN209),0)</f>
        <v>4</v>
      </c>
      <c r="BS210" s="40"/>
      <c r="BT210" s="40"/>
      <c r="BU210" s="40"/>
      <c r="BV210" s="40"/>
      <c r="BW210" s="40"/>
      <c r="BX210" s="40"/>
      <c r="BY210" s="40"/>
      <c r="BZ210" s="40"/>
      <c r="CA210" s="40"/>
      <c r="CB210" s="40"/>
      <c r="CC210" s="40"/>
      <c r="CD210" s="40"/>
      <c r="CE210" s="40"/>
      <c r="CG210" s="46" t="str">
        <f t="shared" ref="CG210" si="707">IF(SUM(CG178:CG209)=0,"",SUM(CG178:CG209))</f>
        <v/>
      </c>
      <c r="CI210" s="46" t="str">
        <f t="shared" ref="CI210:CS210" si="708">IF(SUM(CI178:CI209)=0,"",SUM(CI178:CI209))</f>
        <v/>
      </c>
      <c r="CJ210" s="46" t="str">
        <f t="shared" si="708"/>
        <v/>
      </c>
      <c r="CK210" s="46" t="str">
        <f t="shared" si="708"/>
        <v/>
      </c>
      <c r="CL210" s="46" t="str">
        <f t="shared" si="708"/>
        <v/>
      </c>
      <c r="CM210" s="46" t="str">
        <f t="shared" si="708"/>
        <v/>
      </c>
      <c r="CN210" s="46" t="str">
        <f t="shared" si="708"/>
        <v/>
      </c>
      <c r="CO210" s="46" t="str">
        <f t="shared" si="708"/>
        <v/>
      </c>
      <c r="CP210" s="46" t="str">
        <f t="shared" si="708"/>
        <v/>
      </c>
      <c r="CQ210" s="46" t="str">
        <f t="shared" si="708"/>
        <v/>
      </c>
      <c r="CR210" s="46" t="str">
        <f t="shared" si="708"/>
        <v/>
      </c>
      <c r="CS210" s="46" t="str">
        <f t="shared" si="708"/>
        <v/>
      </c>
      <c r="CT210" s="47" t="str">
        <f t="shared" ref="CT210" si="709">IF(OR(SUM(CT178:CT209)=0,SUM(CQ178:CQ209)=0),"",SUM(CT178:CT209)/SUM(CQ178:CQ209))</f>
        <v/>
      </c>
      <c r="CU210" s="47" t="str">
        <f t="shared" ref="CU210" si="710">IF(OR(SUM(CU178:CU209)=0,SUM(CR178:CR209)=0),"",SUM(CU178:CU209)/SUM(CR178:CR209))</f>
        <v/>
      </c>
      <c r="CV210" s="47" t="str">
        <f>IF(OR(SUM(CV178:CV209)=0,SUM(CS178:CS209)=0),"",SUM(CV178:CV209)/SUM(CS178:CS209))</f>
        <v/>
      </c>
      <c r="CW210" s="48" t="str">
        <f t="shared" ref="CW210" si="711">IF(OR(SUM(CW178:CW209)=0,SUM(CQ178:CQ209)=0),"",SUM(CW178:CW209)/SUM(CQ178:CQ209))</f>
        <v/>
      </c>
      <c r="CX210" s="48" t="str">
        <f t="shared" ref="CX210" si="712">IF(OR(SUM(CX178:CX209)=0,SUM(CR178:CR209)=0),"",SUM(CX178:CX209)/SUM(CR178:CR209))</f>
        <v/>
      </c>
      <c r="CY210" s="48" t="str">
        <f>IF(OR(SUM(CY178:CY209)=0,SUM(CS178:CS209)=0),"",SUM(CY178:CY209)/SUM(CS178:CS209))</f>
        <v/>
      </c>
      <c r="CZ210" s="47" t="str">
        <f>IF(SUM(CW210:CY210)=0,"",AVERAGE(CW210:CY210))</f>
        <v/>
      </c>
    </row>
    <row r="211" spans="2:104" ht="4.5" customHeight="1" x14ac:dyDescent="0.25"/>
    <row r="212" spans="2:104" ht="15" customHeight="1" x14ac:dyDescent="0.25">
      <c r="B212" s="2"/>
      <c r="C212" s="3" t="str">
        <f>IF(BN212=0,"Template","Project "&amp;TEXT(BN212,"00"))</f>
        <v>Project 05</v>
      </c>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10"/>
      <c r="BN212" s="41">
        <f>SUM(MAX(BN$5:BN211),1)</f>
        <v>5</v>
      </c>
      <c r="BP212" s="42" t="str">
        <f>IF(AND(AU250&lt;&gt;"",AU250&gt;1000,L246=""),1,"")</f>
        <v/>
      </c>
    </row>
    <row r="213" spans="2:104" ht="4.5" customHeight="1" x14ac:dyDescent="0.25">
      <c r="V213" s="1"/>
      <c r="W213" s="1"/>
    </row>
    <row r="214" spans="2:104" ht="9" customHeight="1" x14ac:dyDescent="0.25">
      <c r="C214" s="151" t="s">
        <v>7</v>
      </c>
      <c r="D214" s="151"/>
      <c r="E214" s="151"/>
      <c r="F214" s="151"/>
      <c r="G214" s="151"/>
      <c r="H214" s="151"/>
      <c r="I214" s="151"/>
      <c r="J214" s="151"/>
      <c r="K214" s="151"/>
      <c r="L214" s="151"/>
      <c r="M214" s="151"/>
      <c r="N214" s="151"/>
      <c r="O214" s="151"/>
      <c r="P214" s="151"/>
      <c r="Q214" s="151"/>
      <c r="R214" s="151"/>
      <c r="S214" s="151"/>
      <c r="T214" s="151"/>
      <c r="U214" s="151"/>
      <c r="V214" s="151"/>
      <c r="W214" s="151"/>
      <c r="X214" s="5"/>
      <c r="Y214" s="5"/>
      <c r="Z214" s="257" t="s">
        <v>85</v>
      </c>
      <c r="AA214" s="169"/>
      <c r="AB214" s="169"/>
      <c r="AC214" s="169"/>
      <c r="AD214" s="169"/>
      <c r="AE214" s="169"/>
      <c r="AF214" s="169"/>
      <c r="AG214" s="169"/>
      <c r="AH214" s="169"/>
      <c r="AI214" s="169"/>
      <c r="AJ214" s="169"/>
      <c r="AK214" s="169"/>
      <c r="AL214" s="170"/>
      <c r="AM214" s="177" t="s">
        <v>6</v>
      </c>
      <c r="AN214" s="177"/>
      <c r="AO214" s="177"/>
      <c r="AP214" s="177"/>
      <c r="AQ214" s="177" t="s">
        <v>5</v>
      </c>
      <c r="AR214" s="177"/>
      <c r="AS214" s="177"/>
      <c r="AT214" s="177"/>
      <c r="AU214" s="177" t="s">
        <v>78</v>
      </c>
      <c r="AV214" s="177"/>
      <c r="AW214" s="177"/>
      <c r="AX214" s="177"/>
      <c r="AY214" s="177" t="s">
        <v>9</v>
      </c>
      <c r="AZ214" s="177"/>
      <c r="BA214" s="177"/>
      <c r="BB214" s="177"/>
      <c r="BC214" s="177"/>
      <c r="BD214" s="177"/>
      <c r="BE214" s="177" t="s">
        <v>10</v>
      </c>
      <c r="BF214" s="177"/>
      <c r="BG214" s="177"/>
      <c r="BH214" s="177"/>
      <c r="BI214" s="180"/>
    </row>
    <row r="215" spans="2:104" ht="4.5" customHeight="1" x14ac:dyDescent="0.25">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5"/>
      <c r="Y215" s="5"/>
      <c r="Z215" s="171"/>
      <c r="AA215" s="172"/>
      <c r="AB215" s="172"/>
      <c r="AC215" s="172"/>
      <c r="AD215" s="172"/>
      <c r="AE215" s="172"/>
      <c r="AF215" s="172"/>
      <c r="AG215" s="172"/>
      <c r="AH215" s="172"/>
      <c r="AI215" s="172"/>
      <c r="AJ215" s="172"/>
      <c r="AK215" s="172"/>
      <c r="AL215" s="173"/>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c r="BI215" s="181"/>
    </row>
    <row r="216" spans="2:104" ht="9" customHeight="1" x14ac:dyDescent="0.25">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5"/>
      <c r="Y216" s="5"/>
      <c r="Z216" s="171"/>
      <c r="AA216" s="172"/>
      <c r="AB216" s="172"/>
      <c r="AC216" s="172"/>
      <c r="AD216" s="172"/>
      <c r="AE216" s="172"/>
      <c r="AF216" s="172"/>
      <c r="AG216" s="172"/>
      <c r="AH216" s="172"/>
      <c r="AI216" s="172"/>
      <c r="AJ216" s="172"/>
      <c r="AK216" s="172"/>
      <c r="AL216" s="173"/>
      <c r="AM216" s="178"/>
      <c r="AN216" s="178"/>
      <c r="AO216" s="178"/>
      <c r="AP216" s="178"/>
      <c r="AQ216" s="178"/>
      <c r="AR216" s="178"/>
      <c r="AS216" s="178"/>
      <c r="AT216" s="178"/>
      <c r="AU216" s="178"/>
      <c r="AV216" s="178"/>
      <c r="AW216" s="178"/>
      <c r="AX216" s="178"/>
      <c r="AY216" s="178"/>
      <c r="AZ216" s="178"/>
      <c r="BA216" s="178"/>
      <c r="BB216" s="178"/>
      <c r="BC216" s="178"/>
      <c r="BD216" s="178"/>
      <c r="BE216" s="178"/>
      <c r="BF216" s="178"/>
      <c r="BG216" s="178"/>
      <c r="BH216" s="178"/>
      <c r="BI216" s="181"/>
    </row>
    <row r="217" spans="2:104" ht="4.5" customHeight="1" x14ac:dyDescent="0.25">
      <c r="C217" s="5"/>
      <c r="D217" s="5"/>
      <c r="E217" s="5"/>
      <c r="F217" s="5"/>
      <c r="G217" s="5"/>
      <c r="H217" s="5"/>
      <c r="I217" s="5"/>
      <c r="J217" s="5"/>
      <c r="K217" s="5"/>
      <c r="L217" s="5"/>
      <c r="M217" s="5"/>
      <c r="N217" s="5"/>
      <c r="O217" s="5"/>
      <c r="P217" s="5"/>
      <c r="Q217" s="5"/>
      <c r="R217" s="5"/>
      <c r="S217" s="5"/>
      <c r="T217" s="5"/>
      <c r="U217" s="5"/>
      <c r="V217" s="5"/>
      <c r="W217" s="5"/>
      <c r="X217" s="5"/>
      <c r="Y217" s="5"/>
      <c r="Z217" s="174"/>
      <c r="AA217" s="175"/>
      <c r="AB217" s="175"/>
      <c r="AC217" s="175"/>
      <c r="AD217" s="175"/>
      <c r="AE217" s="175"/>
      <c r="AF217" s="175"/>
      <c r="AG217" s="175"/>
      <c r="AH217" s="175"/>
      <c r="AI217" s="175"/>
      <c r="AJ217" s="175"/>
      <c r="AK217" s="175"/>
      <c r="AL217" s="176"/>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82"/>
    </row>
    <row r="218" spans="2:104" ht="9" customHeight="1" x14ac:dyDescent="0.25">
      <c r="C218" s="152" t="s">
        <v>2</v>
      </c>
      <c r="D218" s="152"/>
      <c r="E218" s="152"/>
      <c r="F218" s="152"/>
      <c r="G218" s="152"/>
      <c r="H218" s="152"/>
      <c r="I218" s="152"/>
      <c r="J218" s="152"/>
      <c r="K218" s="157"/>
      <c r="L218" s="210"/>
      <c r="M218" s="211"/>
      <c r="N218" s="211"/>
      <c r="O218" s="211"/>
      <c r="P218" s="211"/>
      <c r="Q218" s="211"/>
      <c r="R218" s="211"/>
      <c r="S218" s="211"/>
      <c r="T218" s="211"/>
      <c r="U218" s="211"/>
      <c r="V218" s="211"/>
      <c r="W218" s="212"/>
      <c r="X218" s="5"/>
      <c r="Y218" s="5"/>
      <c r="Z218" s="228" t="s">
        <v>191</v>
      </c>
      <c r="AA218" s="229"/>
      <c r="AB218" s="229"/>
      <c r="AC218" s="229"/>
      <c r="AD218" s="229"/>
      <c r="AE218" s="229"/>
      <c r="AF218" s="229"/>
      <c r="AG218" s="229"/>
      <c r="AH218" s="229"/>
      <c r="AI218" s="229"/>
      <c r="AJ218" s="229"/>
      <c r="AK218" s="229"/>
      <c r="AL218" s="230"/>
      <c r="AM218" s="237">
        <f>IF(SUM(BS218:BU221)=0,"",SUM(BS218:BU221))</f>
        <v>400</v>
      </c>
      <c r="AN218" s="238"/>
      <c r="AO218" s="238"/>
      <c r="AP218" s="239"/>
      <c r="AQ218" s="240"/>
      <c r="AR218" s="241"/>
      <c r="AS218" s="241"/>
      <c r="AT218" s="242"/>
      <c r="AU218" s="243" t="str">
        <f>IF(CL218&lt;&gt;"",CL218,"")</f>
        <v/>
      </c>
      <c r="AV218" s="244"/>
      <c r="AW218" s="244"/>
      <c r="AX218" s="244"/>
      <c r="AY218" s="245" t="str">
        <f>IF(CS218&lt;&gt;"",CS218,"")</f>
        <v/>
      </c>
      <c r="AZ218" s="245"/>
      <c r="BA218" s="245"/>
      <c r="BB218" s="245"/>
      <c r="BC218" s="245"/>
      <c r="BD218" s="245"/>
      <c r="BE218" s="245" t="str">
        <f>IF(CP218&lt;&gt;"",CP218,"")</f>
        <v/>
      </c>
      <c r="BF218" s="245"/>
      <c r="BG218" s="245"/>
      <c r="BH218" s="245"/>
      <c r="BI218" s="246"/>
      <c r="BO218" s="209">
        <v>1</v>
      </c>
      <c r="BQ218" s="164">
        <f>SUM(MAX(BN$12:BN221),BO218/10)</f>
        <v>5.0999999999999996</v>
      </c>
      <c r="BS218" s="274" t="str">
        <f>IF(INDEX(BS$18:BS$49,MATCH($BO218,$BO$18:$BO$49,0))="","",INDEX(BS$18:BS$49,MATCH($BO218,$BO$18:$BO$49,0)))</f>
        <v/>
      </c>
      <c r="BT218" s="274" t="str">
        <f t="shared" ref="BT218:CE218" si="713">IF(INDEX(BT$18:BT$49,MATCH($BO218,$BO$18:$BO$49,0))="","",INDEX(BT$18:BT$49,MATCH($BO218,$BO$18:$BO$49,0)))</f>
        <v/>
      </c>
      <c r="BU218" s="274">
        <f t="shared" si="713"/>
        <v>400</v>
      </c>
      <c r="BV218" s="274" t="str">
        <f>IF(INDEX(BV$18:BV$49,MATCH($BO218,$BO$18:$BO$49,0))="","",INDEX(BV$18:BV$49,MATCH($BO218,$BO$18:$BO$49,0)))</f>
        <v/>
      </c>
      <c r="BW218" s="274" t="str">
        <f>IF(INDEX(BW$18:BW$49,MATCH($BO218,$BO$18:$BO$49,0))="","",INDEX(BW$18:BW$49,MATCH($BO218,$BO$18:$BO$49,0)))</f>
        <v/>
      </c>
      <c r="BX218" s="274">
        <f>IF(INDEX(BX$18:BX$49,MATCH($BO218,$BO$18:$BO$49,0))="","",INDEX(BX$18:BX$49,MATCH($BO218,$BO$18:$BO$49,0)))</f>
        <v>24.295754000000002</v>
      </c>
      <c r="BY218" s="274" t="str">
        <f t="shared" si="713"/>
        <v/>
      </c>
      <c r="BZ218" s="274" t="str">
        <f t="shared" si="713"/>
        <v/>
      </c>
      <c r="CA218" s="274">
        <f t="shared" si="713"/>
        <v>11196.2</v>
      </c>
      <c r="CB218" s="274" t="str">
        <f t="shared" si="713"/>
        <v/>
      </c>
      <c r="CC218" s="274" t="str">
        <f t="shared" si="713"/>
        <v/>
      </c>
      <c r="CD218" s="274">
        <f t="shared" si="713"/>
        <v>1</v>
      </c>
      <c r="CE218" s="274">
        <f t="shared" si="713"/>
        <v>8</v>
      </c>
      <c r="CG218" s="277" t="str">
        <f>IF(AQ218="","",IF(ISERROR(VALUE(AQ218)),"",AQ218))</f>
        <v/>
      </c>
      <c r="CI218" s="165" t="str">
        <f>IF(AND(BS218&lt;&gt;"",$CG218&lt;&gt;""),PRODUCT(BS218,$CG218),"")</f>
        <v/>
      </c>
      <c r="CJ218" s="165" t="str">
        <f>IF(AND(BT218&lt;&gt;"",$CG218&lt;&gt;""),PRODUCT(BT218,$CG218),"")</f>
        <v/>
      </c>
      <c r="CK218" s="165" t="str">
        <f>IF(AND(BU218&lt;&gt;"",$CG218&lt;&gt;""),PRODUCT(BU218,$CG218),"")</f>
        <v/>
      </c>
      <c r="CL218" s="281" t="str">
        <f>IF(SUM(CI218:CK221)=0,"",SUM(CI218:CK221))</f>
        <v/>
      </c>
      <c r="CM218" s="165" t="str">
        <f>IF(AND(BV218&lt;&gt;"",$CG218&lt;&gt;""),PRODUCT(BV218,$CG218),"")</f>
        <v/>
      </c>
      <c r="CN218" s="165" t="str">
        <f t="shared" ref="CN218" si="714">IF(AND(BW218&lt;&gt;"",$CG218&lt;&gt;""),PRODUCT(BW218,$CG218),"")</f>
        <v/>
      </c>
      <c r="CO218" s="165" t="str">
        <f t="shared" ref="CO218" si="715">IF(AND(BX218&lt;&gt;"",$CG218&lt;&gt;""),PRODUCT(BX218,$CG218),"")</f>
        <v/>
      </c>
      <c r="CP218" s="281" t="str">
        <f>IF(SUM(CM218:CO221)=0,"",SUM(CM218:CO221))</f>
        <v/>
      </c>
      <c r="CQ218" s="165" t="str">
        <f>IF(AND(BY218&lt;&gt;"",$CG218&lt;&gt;""),PRODUCT(BY218,$CG218),"")</f>
        <v/>
      </c>
      <c r="CR218" s="165" t="str">
        <f t="shared" ref="CR218" si="716">IF(AND(BZ218&lt;&gt;"",$CG218&lt;&gt;""),PRODUCT(BZ218,$CG218),"")</f>
        <v/>
      </c>
      <c r="CS218" s="165" t="str">
        <f t="shared" ref="CS218" si="717">IF(AND(CA218&lt;&gt;"",$CG218&lt;&gt;""),PRODUCT(CA218,$CG218),"")</f>
        <v/>
      </c>
      <c r="CT218" s="281" t="str">
        <f>IF(AND(CB218&lt;&gt;"",CQ218&lt;&gt;""),PRODUCT(CB218,CQ218),"")</f>
        <v/>
      </c>
      <c r="CU218" s="281" t="str">
        <f t="shared" ref="CU218" si="718">IF(AND(CC218&lt;&gt;"",CR218&lt;&gt;""),PRODUCT(CC218,CR218),"")</f>
        <v/>
      </c>
      <c r="CV218" s="281" t="str">
        <f>IF(AND(CD218&lt;&gt;"",CS218&lt;&gt;""),PRODUCT(CD218,CS218),"")</f>
        <v/>
      </c>
      <c r="CW218" s="165" t="str">
        <f>IF(AND($CE218&lt;&gt;"",CQ218&lt;&gt;""),PRODUCT($CE218,CQ218),"")</f>
        <v/>
      </c>
      <c r="CX218" s="165" t="str">
        <f t="shared" ref="CX218" si="719">IF(AND($CE218&lt;&gt;"",CR218&lt;&gt;""),PRODUCT($CE218,CR218),"")</f>
        <v/>
      </c>
      <c r="CY218" s="165" t="str">
        <f t="shared" ref="CY218" si="720">IF(AND($CE218&lt;&gt;"",CS218&lt;&gt;""),PRODUCT($CE218,CS218),"")</f>
        <v/>
      </c>
    </row>
    <row r="219" spans="2:104" ht="4.5" customHeight="1" x14ac:dyDescent="0.25">
      <c r="C219" s="152"/>
      <c r="D219" s="152"/>
      <c r="E219" s="152"/>
      <c r="F219" s="152"/>
      <c r="G219" s="152"/>
      <c r="H219" s="152"/>
      <c r="I219" s="152"/>
      <c r="J219" s="152"/>
      <c r="K219" s="157"/>
      <c r="L219" s="213"/>
      <c r="M219" s="214"/>
      <c r="N219" s="214"/>
      <c r="O219" s="214"/>
      <c r="P219" s="214"/>
      <c r="Q219" s="214"/>
      <c r="R219" s="214"/>
      <c r="S219" s="214"/>
      <c r="T219" s="214"/>
      <c r="U219" s="214"/>
      <c r="V219" s="214"/>
      <c r="W219" s="215"/>
      <c r="X219" s="5"/>
      <c r="Y219" s="5"/>
      <c r="Z219" s="231"/>
      <c r="AA219" s="232"/>
      <c r="AB219" s="232"/>
      <c r="AC219" s="232"/>
      <c r="AD219" s="232"/>
      <c r="AE219" s="232"/>
      <c r="AF219" s="232"/>
      <c r="AG219" s="232"/>
      <c r="AH219" s="232"/>
      <c r="AI219" s="232"/>
      <c r="AJ219" s="232"/>
      <c r="AK219" s="232"/>
      <c r="AL219" s="233"/>
      <c r="AM219" s="189"/>
      <c r="AN219" s="190"/>
      <c r="AO219" s="190"/>
      <c r="AP219" s="191"/>
      <c r="AQ219" s="195"/>
      <c r="AR219" s="196"/>
      <c r="AS219" s="196"/>
      <c r="AT219" s="197"/>
      <c r="AU219" s="201"/>
      <c r="AV219" s="202"/>
      <c r="AW219" s="202"/>
      <c r="AX219" s="202"/>
      <c r="AY219" s="205"/>
      <c r="AZ219" s="205"/>
      <c r="BA219" s="205"/>
      <c r="BB219" s="205"/>
      <c r="BC219" s="205"/>
      <c r="BD219" s="205"/>
      <c r="BE219" s="205"/>
      <c r="BF219" s="205"/>
      <c r="BG219" s="205"/>
      <c r="BH219" s="205"/>
      <c r="BI219" s="207"/>
      <c r="BO219" s="209"/>
      <c r="BQ219" s="164"/>
      <c r="BS219" s="275"/>
      <c r="BT219" s="275"/>
      <c r="BU219" s="275"/>
      <c r="BV219" s="275"/>
      <c r="BW219" s="275"/>
      <c r="BX219" s="275"/>
      <c r="BY219" s="275"/>
      <c r="BZ219" s="275"/>
      <c r="CA219" s="275"/>
      <c r="CB219" s="275"/>
      <c r="CC219" s="275"/>
      <c r="CD219" s="275"/>
      <c r="CE219" s="275"/>
      <c r="CG219" s="278"/>
      <c r="CI219" s="166"/>
      <c r="CJ219" s="166"/>
      <c r="CK219" s="166"/>
      <c r="CL219" s="282"/>
      <c r="CM219" s="166"/>
      <c r="CN219" s="166"/>
      <c r="CO219" s="166"/>
      <c r="CP219" s="282"/>
      <c r="CQ219" s="166"/>
      <c r="CR219" s="166"/>
      <c r="CS219" s="166"/>
      <c r="CT219" s="282"/>
      <c r="CU219" s="282"/>
      <c r="CV219" s="282"/>
      <c r="CW219" s="166"/>
      <c r="CX219" s="166"/>
      <c r="CY219" s="166"/>
    </row>
    <row r="220" spans="2:104" ht="9" customHeight="1" x14ac:dyDescent="0.25">
      <c r="C220" s="152"/>
      <c r="D220" s="152"/>
      <c r="E220" s="152"/>
      <c r="F220" s="152"/>
      <c r="G220" s="152"/>
      <c r="H220" s="152"/>
      <c r="I220" s="152"/>
      <c r="J220" s="152"/>
      <c r="K220" s="157"/>
      <c r="L220" s="216"/>
      <c r="M220" s="217"/>
      <c r="N220" s="217"/>
      <c r="O220" s="217"/>
      <c r="P220" s="217"/>
      <c r="Q220" s="217"/>
      <c r="R220" s="217"/>
      <c r="S220" s="217"/>
      <c r="T220" s="217"/>
      <c r="U220" s="217"/>
      <c r="V220" s="217"/>
      <c r="W220" s="218"/>
      <c r="X220" s="5"/>
      <c r="Y220" s="5"/>
      <c r="Z220" s="231"/>
      <c r="AA220" s="232"/>
      <c r="AB220" s="232"/>
      <c r="AC220" s="232"/>
      <c r="AD220" s="232"/>
      <c r="AE220" s="232"/>
      <c r="AF220" s="232"/>
      <c r="AG220" s="232"/>
      <c r="AH220" s="232"/>
      <c r="AI220" s="232"/>
      <c r="AJ220" s="232"/>
      <c r="AK220" s="232"/>
      <c r="AL220" s="233"/>
      <c r="AM220" s="189"/>
      <c r="AN220" s="190"/>
      <c r="AO220" s="190"/>
      <c r="AP220" s="191"/>
      <c r="AQ220" s="195"/>
      <c r="AR220" s="196"/>
      <c r="AS220" s="196"/>
      <c r="AT220" s="197"/>
      <c r="AU220" s="201"/>
      <c r="AV220" s="202"/>
      <c r="AW220" s="202"/>
      <c r="AX220" s="202"/>
      <c r="AY220" s="205"/>
      <c r="AZ220" s="205"/>
      <c r="BA220" s="205"/>
      <c r="BB220" s="205"/>
      <c r="BC220" s="205"/>
      <c r="BD220" s="205"/>
      <c r="BE220" s="205"/>
      <c r="BF220" s="205"/>
      <c r="BG220" s="205"/>
      <c r="BH220" s="205"/>
      <c r="BI220" s="207"/>
      <c r="BO220" s="209"/>
      <c r="BQ220" s="164"/>
      <c r="BS220" s="275"/>
      <c r="BT220" s="275"/>
      <c r="BU220" s="275"/>
      <c r="BV220" s="275"/>
      <c r="BW220" s="275"/>
      <c r="BX220" s="275"/>
      <c r="BY220" s="275"/>
      <c r="BZ220" s="275"/>
      <c r="CA220" s="275"/>
      <c r="CB220" s="275"/>
      <c r="CC220" s="275"/>
      <c r="CD220" s="275"/>
      <c r="CE220" s="275"/>
      <c r="CG220" s="278"/>
      <c r="CI220" s="166"/>
      <c r="CJ220" s="166"/>
      <c r="CK220" s="166"/>
      <c r="CL220" s="282"/>
      <c r="CM220" s="166"/>
      <c r="CN220" s="166"/>
      <c r="CO220" s="166"/>
      <c r="CP220" s="282"/>
      <c r="CQ220" s="166"/>
      <c r="CR220" s="166"/>
      <c r="CS220" s="166"/>
      <c r="CT220" s="282"/>
      <c r="CU220" s="282"/>
      <c r="CV220" s="282"/>
      <c r="CW220" s="166"/>
      <c r="CX220" s="166"/>
      <c r="CY220" s="166"/>
    </row>
    <row r="221" spans="2:104" ht="4.5" customHeight="1" x14ac:dyDescent="0.25">
      <c r="C221" s="6"/>
      <c r="D221" s="6"/>
      <c r="E221" s="6"/>
      <c r="F221" s="6"/>
      <c r="G221" s="6"/>
      <c r="H221" s="6"/>
      <c r="I221" s="6"/>
      <c r="J221" s="6"/>
      <c r="K221" s="6"/>
      <c r="L221" s="5"/>
      <c r="M221" s="5"/>
      <c r="N221" s="5"/>
      <c r="O221" s="5"/>
      <c r="P221" s="5"/>
      <c r="Q221" s="5"/>
      <c r="R221" s="5"/>
      <c r="S221" s="5"/>
      <c r="T221" s="5"/>
      <c r="U221" s="5"/>
      <c r="V221" s="5"/>
      <c r="W221" s="5"/>
      <c r="X221" s="5"/>
      <c r="Y221" s="5"/>
      <c r="Z221" s="234"/>
      <c r="AA221" s="235"/>
      <c r="AB221" s="235"/>
      <c r="AC221" s="235"/>
      <c r="AD221" s="235"/>
      <c r="AE221" s="235"/>
      <c r="AF221" s="235"/>
      <c r="AG221" s="235"/>
      <c r="AH221" s="235"/>
      <c r="AI221" s="235"/>
      <c r="AJ221" s="235"/>
      <c r="AK221" s="235"/>
      <c r="AL221" s="236"/>
      <c r="AM221" s="189"/>
      <c r="AN221" s="190"/>
      <c r="AO221" s="190"/>
      <c r="AP221" s="191"/>
      <c r="AQ221" s="195"/>
      <c r="AR221" s="196"/>
      <c r="AS221" s="196"/>
      <c r="AT221" s="197"/>
      <c r="AU221" s="201"/>
      <c r="AV221" s="202"/>
      <c r="AW221" s="202"/>
      <c r="AX221" s="202"/>
      <c r="AY221" s="205"/>
      <c r="AZ221" s="205"/>
      <c r="BA221" s="205"/>
      <c r="BB221" s="205"/>
      <c r="BC221" s="205"/>
      <c r="BD221" s="205"/>
      <c r="BE221" s="205"/>
      <c r="BF221" s="205"/>
      <c r="BG221" s="205"/>
      <c r="BH221" s="205"/>
      <c r="BI221" s="207"/>
      <c r="BO221" s="209"/>
      <c r="BQ221" s="164"/>
      <c r="BS221" s="276"/>
      <c r="BT221" s="276"/>
      <c r="BU221" s="276"/>
      <c r="BV221" s="276"/>
      <c r="BW221" s="276"/>
      <c r="BX221" s="276"/>
      <c r="BY221" s="276"/>
      <c r="BZ221" s="276"/>
      <c r="CA221" s="276"/>
      <c r="CB221" s="276"/>
      <c r="CC221" s="276"/>
      <c r="CD221" s="276"/>
      <c r="CE221" s="276"/>
      <c r="CG221" s="279"/>
      <c r="CI221" s="167"/>
      <c r="CJ221" s="167"/>
      <c r="CK221" s="167"/>
      <c r="CL221" s="283"/>
      <c r="CM221" s="167"/>
      <c r="CN221" s="167"/>
      <c r="CO221" s="167"/>
      <c r="CP221" s="283"/>
      <c r="CQ221" s="167"/>
      <c r="CR221" s="167"/>
      <c r="CS221" s="167"/>
      <c r="CT221" s="283"/>
      <c r="CU221" s="283"/>
      <c r="CV221" s="283"/>
      <c r="CW221" s="167"/>
      <c r="CX221" s="167"/>
      <c r="CY221" s="167"/>
    </row>
    <row r="222" spans="2:104" ht="9" customHeight="1" x14ac:dyDescent="0.25">
      <c r="C222" s="152" t="s">
        <v>3</v>
      </c>
      <c r="D222" s="152"/>
      <c r="E222" s="152"/>
      <c r="F222" s="152"/>
      <c r="G222" s="152"/>
      <c r="H222" s="152"/>
      <c r="I222" s="152"/>
      <c r="J222" s="152"/>
      <c r="K222" s="157"/>
      <c r="L222" s="210"/>
      <c r="M222" s="211"/>
      <c r="N222" s="211"/>
      <c r="O222" s="211"/>
      <c r="P222" s="211"/>
      <c r="Q222" s="211"/>
      <c r="R222" s="211"/>
      <c r="S222" s="211"/>
      <c r="T222" s="211"/>
      <c r="U222" s="211"/>
      <c r="V222" s="211"/>
      <c r="W222" s="212"/>
      <c r="X222" s="5"/>
      <c r="Y222" s="5"/>
      <c r="Z222" s="219" t="s">
        <v>192</v>
      </c>
      <c r="AA222" s="220"/>
      <c r="AB222" s="220"/>
      <c r="AC222" s="220"/>
      <c r="AD222" s="220"/>
      <c r="AE222" s="220"/>
      <c r="AF222" s="220"/>
      <c r="AG222" s="220"/>
      <c r="AH222" s="220"/>
      <c r="AI222" s="220"/>
      <c r="AJ222" s="220"/>
      <c r="AK222" s="220"/>
      <c r="AL222" s="221"/>
      <c r="AM222" s="189">
        <f t="shared" ref="AM222" si="721">IF(SUM(BS222:BU225)=0,"",SUM(BS222:BU225))</f>
        <v>50</v>
      </c>
      <c r="AN222" s="190"/>
      <c r="AO222" s="190"/>
      <c r="AP222" s="191"/>
      <c r="AQ222" s="195"/>
      <c r="AR222" s="196"/>
      <c r="AS222" s="196"/>
      <c r="AT222" s="197"/>
      <c r="AU222" s="201" t="str">
        <f>IF(CL222&lt;&gt;"",CL222,"")</f>
        <v/>
      </c>
      <c r="AV222" s="202"/>
      <c r="AW222" s="202"/>
      <c r="AX222" s="202"/>
      <c r="AY222" s="205" t="str">
        <f>IF(CS222&lt;&gt;"",CS222,"")</f>
        <v/>
      </c>
      <c r="AZ222" s="205"/>
      <c r="BA222" s="205"/>
      <c r="BB222" s="205"/>
      <c r="BC222" s="205"/>
      <c r="BD222" s="205"/>
      <c r="BE222" s="205" t="str">
        <f>IF(CP222&lt;&gt;"",CP222,"")</f>
        <v/>
      </c>
      <c r="BF222" s="205"/>
      <c r="BG222" s="205"/>
      <c r="BH222" s="205"/>
      <c r="BI222" s="207"/>
      <c r="BO222" s="209">
        <v>2</v>
      </c>
      <c r="BQ222" s="164">
        <f>SUM(MAX(BN$12:BN225),BO222/10)</f>
        <v>5.2</v>
      </c>
      <c r="BS222" s="274" t="str">
        <f t="shared" ref="BS222:CE222" si="722">IF(INDEX(BS$18:BS$49,MATCH($BO222,$BO$18:$BO$49,0))="","",INDEX(BS$18:BS$49,MATCH($BO222,$BO$18:$BO$49,0)))</f>
        <v/>
      </c>
      <c r="BT222" s="274" t="str">
        <f t="shared" si="722"/>
        <v/>
      </c>
      <c r="BU222" s="274">
        <f t="shared" si="722"/>
        <v>50</v>
      </c>
      <c r="BV222" s="274" t="str">
        <f>IF(INDEX(BV$18:BV$49,MATCH($BO222,$BO$18:$BO$49,0))="","",INDEX(BV$18:BV$49,MATCH($BO222,$BO$18:$BO$49,0)))</f>
        <v/>
      </c>
      <c r="BW222" s="274" t="str">
        <f>IF(INDEX(BW$18:BW$49,MATCH($BO222,$BO$18:$BO$49,0))="","",INDEX(BW$18:BW$49,MATCH($BO222,$BO$18:$BO$49,0)))</f>
        <v/>
      </c>
      <c r="BX222" s="274" t="str">
        <f>IF(INDEX(BX$18:BX$49,MATCH($BO222,$BO$18:$BO$49,0))="","",INDEX(BX$18:BX$49,MATCH($BO222,$BO$18:$BO$49,0)))</f>
        <v/>
      </c>
      <c r="BY222" s="274" t="str">
        <f t="shared" si="722"/>
        <v/>
      </c>
      <c r="BZ222" s="274" t="str">
        <f t="shared" si="722"/>
        <v/>
      </c>
      <c r="CA222" s="274" t="str">
        <f t="shared" si="722"/>
        <v/>
      </c>
      <c r="CB222" s="274" t="str">
        <f t="shared" si="722"/>
        <v/>
      </c>
      <c r="CC222" s="274" t="str">
        <f t="shared" si="722"/>
        <v/>
      </c>
      <c r="CD222" s="274">
        <f t="shared" si="722"/>
        <v>1</v>
      </c>
      <c r="CE222" s="274">
        <f t="shared" si="722"/>
        <v>8</v>
      </c>
      <c r="CG222" s="277" t="str">
        <f>IF(AQ222="","",IF(ISERROR(VALUE(AQ222)),"",AQ222))</f>
        <v/>
      </c>
      <c r="CI222" s="165" t="str">
        <f>IF(AND(BS222&lt;&gt;"",$CG222&lt;&gt;""),PRODUCT(BS222,$CG222),"")</f>
        <v/>
      </c>
      <c r="CJ222" s="165" t="str">
        <f>IF(AND(BT222&lt;&gt;"",$CG222&lt;&gt;""),PRODUCT(BT222,$CG222),"")</f>
        <v/>
      </c>
      <c r="CK222" s="165" t="str">
        <f>IF(AND(BU222&lt;&gt;"",$CG222&lt;&gt;""),PRODUCT(BU222,$CG222),"")</f>
        <v/>
      </c>
      <c r="CL222" s="281" t="str">
        <f t="shared" ref="CL222" si="723">IF(SUM(CI222:CK225)=0,"",SUM(CI222:CK225))</f>
        <v/>
      </c>
      <c r="CM222" s="165" t="str">
        <f t="shared" ref="CM222" si="724">IF(AND(BV222&lt;&gt;"",$CG222&lt;&gt;""),PRODUCT(BV222,$CG222),"")</f>
        <v/>
      </c>
      <c r="CN222" s="165" t="str">
        <f t="shared" ref="CN222" si="725">IF(AND(BW222&lt;&gt;"",$CG222&lt;&gt;""),PRODUCT(BW222,$CG222),"")</f>
        <v/>
      </c>
      <c r="CO222" s="165" t="str">
        <f t="shared" ref="CO222" si="726">IF(AND(BX222&lt;&gt;"",$CG222&lt;&gt;""),PRODUCT(BX222,$CG222),"")</f>
        <v/>
      </c>
      <c r="CP222" s="281" t="str">
        <f t="shared" ref="CP222" si="727">IF(SUM(CM222:CO225)=0,"",SUM(CM222:CO225))</f>
        <v/>
      </c>
      <c r="CQ222" s="165" t="str">
        <f t="shared" ref="CQ222" si="728">IF(AND(BY222&lt;&gt;"",$CG222&lt;&gt;""),PRODUCT(BY222,$CG222),"")</f>
        <v/>
      </c>
      <c r="CR222" s="165" t="str">
        <f t="shared" ref="CR222" si="729">IF(AND(BZ222&lt;&gt;"",$CG222&lt;&gt;""),PRODUCT(BZ222,$CG222),"")</f>
        <v/>
      </c>
      <c r="CS222" s="165" t="str">
        <f t="shared" ref="CS222" si="730">IF(AND(CA222&lt;&gt;"",$CG222&lt;&gt;""),PRODUCT(CA222,$CG222),"")</f>
        <v/>
      </c>
      <c r="CT222" s="281" t="str">
        <f t="shared" ref="CT222" si="731">IF(AND(CB222&lt;&gt;"",CQ222&lt;&gt;""),PRODUCT(CB222,CQ222),"")</f>
        <v/>
      </c>
      <c r="CU222" s="281" t="str">
        <f t="shared" ref="CU222" si="732">IF(AND(CC222&lt;&gt;"",CR222&lt;&gt;""),PRODUCT(CC222,CR222),"")</f>
        <v/>
      </c>
      <c r="CV222" s="281" t="str">
        <f t="shared" ref="CV222" si="733">IF(AND(CD222&lt;&gt;"",CS222&lt;&gt;""),PRODUCT(CD222,CS222),"")</f>
        <v/>
      </c>
      <c r="CW222" s="165" t="str">
        <f t="shared" ref="CW222" si="734">IF(AND($CE222&lt;&gt;"",CQ222&lt;&gt;""),PRODUCT($CE222,CQ222),"")</f>
        <v/>
      </c>
      <c r="CX222" s="165" t="str">
        <f t="shared" ref="CX222" si="735">IF(AND($CE222&lt;&gt;"",CR222&lt;&gt;""),PRODUCT($CE222,CR222),"")</f>
        <v/>
      </c>
      <c r="CY222" s="165" t="str">
        <f t="shared" ref="CY222" si="736">IF(AND($CE222&lt;&gt;"",CS222&lt;&gt;""),PRODUCT($CE222,CS222),"")</f>
        <v/>
      </c>
    </row>
    <row r="223" spans="2:104" ht="4.5" customHeight="1" x14ac:dyDescent="0.25">
      <c r="C223" s="152"/>
      <c r="D223" s="152"/>
      <c r="E223" s="152"/>
      <c r="F223" s="152"/>
      <c r="G223" s="152"/>
      <c r="H223" s="152"/>
      <c r="I223" s="152"/>
      <c r="J223" s="152"/>
      <c r="K223" s="157"/>
      <c r="L223" s="213"/>
      <c r="M223" s="214"/>
      <c r="N223" s="214"/>
      <c r="O223" s="214"/>
      <c r="P223" s="214"/>
      <c r="Q223" s="214"/>
      <c r="R223" s="214"/>
      <c r="S223" s="214"/>
      <c r="T223" s="214"/>
      <c r="U223" s="214"/>
      <c r="V223" s="214"/>
      <c r="W223" s="215"/>
      <c r="X223" s="5"/>
      <c r="Y223" s="5"/>
      <c r="Z223" s="222"/>
      <c r="AA223" s="223"/>
      <c r="AB223" s="223"/>
      <c r="AC223" s="223"/>
      <c r="AD223" s="223"/>
      <c r="AE223" s="223"/>
      <c r="AF223" s="223"/>
      <c r="AG223" s="223"/>
      <c r="AH223" s="223"/>
      <c r="AI223" s="223"/>
      <c r="AJ223" s="223"/>
      <c r="AK223" s="223"/>
      <c r="AL223" s="224"/>
      <c r="AM223" s="189"/>
      <c r="AN223" s="190"/>
      <c r="AO223" s="190"/>
      <c r="AP223" s="191"/>
      <c r="AQ223" s="195"/>
      <c r="AR223" s="196"/>
      <c r="AS223" s="196"/>
      <c r="AT223" s="197"/>
      <c r="AU223" s="201"/>
      <c r="AV223" s="202"/>
      <c r="AW223" s="202"/>
      <c r="AX223" s="202"/>
      <c r="AY223" s="205"/>
      <c r="AZ223" s="205"/>
      <c r="BA223" s="205"/>
      <c r="BB223" s="205"/>
      <c r="BC223" s="205"/>
      <c r="BD223" s="205"/>
      <c r="BE223" s="205"/>
      <c r="BF223" s="205"/>
      <c r="BG223" s="205"/>
      <c r="BH223" s="205"/>
      <c r="BI223" s="207"/>
      <c r="BO223" s="209"/>
      <c r="BQ223" s="164"/>
      <c r="BS223" s="275"/>
      <c r="BT223" s="275"/>
      <c r="BU223" s="275"/>
      <c r="BV223" s="275"/>
      <c r="BW223" s="275"/>
      <c r="BX223" s="275"/>
      <c r="BY223" s="275"/>
      <c r="BZ223" s="275"/>
      <c r="CA223" s="275"/>
      <c r="CB223" s="275"/>
      <c r="CC223" s="275"/>
      <c r="CD223" s="275"/>
      <c r="CE223" s="275"/>
      <c r="CG223" s="278"/>
      <c r="CI223" s="166"/>
      <c r="CJ223" s="166"/>
      <c r="CK223" s="166"/>
      <c r="CL223" s="282"/>
      <c r="CM223" s="166"/>
      <c r="CN223" s="166"/>
      <c r="CO223" s="166"/>
      <c r="CP223" s="282"/>
      <c r="CQ223" s="166"/>
      <c r="CR223" s="166"/>
      <c r="CS223" s="166"/>
      <c r="CT223" s="282"/>
      <c r="CU223" s="282"/>
      <c r="CV223" s="282"/>
      <c r="CW223" s="166"/>
      <c r="CX223" s="166"/>
      <c r="CY223" s="166"/>
    </row>
    <row r="224" spans="2:104" ht="9" customHeight="1" x14ac:dyDescent="0.25">
      <c r="C224" s="152"/>
      <c r="D224" s="152"/>
      <c r="E224" s="152"/>
      <c r="F224" s="152"/>
      <c r="G224" s="152"/>
      <c r="H224" s="152"/>
      <c r="I224" s="152"/>
      <c r="J224" s="152"/>
      <c r="K224" s="157"/>
      <c r="L224" s="216"/>
      <c r="M224" s="217"/>
      <c r="N224" s="217"/>
      <c r="O224" s="217"/>
      <c r="P224" s="217"/>
      <c r="Q224" s="217"/>
      <c r="R224" s="217"/>
      <c r="S224" s="217"/>
      <c r="T224" s="217"/>
      <c r="U224" s="217"/>
      <c r="V224" s="217"/>
      <c r="W224" s="218"/>
      <c r="X224" s="5"/>
      <c r="Y224" s="5"/>
      <c r="Z224" s="222"/>
      <c r="AA224" s="223"/>
      <c r="AB224" s="223"/>
      <c r="AC224" s="223"/>
      <c r="AD224" s="223"/>
      <c r="AE224" s="223"/>
      <c r="AF224" s="223"/>
      <c r="AG224" s="223"/>
      <c r="AH224" s="223"/>
      <c r="AI224" s="223"/>
      <c r="AJ224" s="223"/>
      <c r="AK224" s="223"/>
      <c r="AL224" s="224"/>
      <c r="AM224" s="189"/>
      <c r="AN224" s="190"/>
      <c r="AO224" s="190"/>
      <c r="AP224" s="191"/>
      <c r="AQ224" s="195"/>
      <c r="AR224" s="196"/>
      <c r="AS224" s="196"/>
      <c r="AT224" s="197"/>
      <c r="AU224" s="201"/>
      <c r="AV224" s="202"/>
      <c r="AW224" s="202"/>
      <c r="AX224" s="202"/>
      <c r="AY224" s="205"/>
      <c r="AZ224" s="205"/>
      <c r="BA224" s="205"/>
      <c r="BB224" s="205"/>
      <c r="BC224" s="205"/>
      <c r="BD224" s="205"/>
      <c r="BE224" s="205"/>
      <c r="BF224" s="205"/>
      <c r="BG224" s="205"/>
      <c r="BH224" s="205"/>
      <c r="BI224" s="207"/>
      <c r="BO224" s="209"/>
      <c r="BQ224" s="164"/>
      <c r="BS224" s="275"/>
      <c r="BT224" s="275"/>
      <c r="BU224" s="275"/>
      <c r="BV224" s="275"/>
      <c r="BW224" s="275"/>
      <c r="BX224" s="275"/>
      <c r="BY224" s="275"/>
      <c r="BZ224" s="275"/>
      <c r="CA224" s="275"/>
      <c r="CB224" s="275"/>
      <c r="CC224" s="275"/>
      <c r="CD224" s="275"/>
      <c r="CE224" s="275"/>
      <c r="CG224" s="278"/>
      <c r="CI224" s="166"/>
      <c r="CJ224" s="166"/>
      <c r="CK224" s="166"/>
      <c r="CL224" s="282"/>
      <c r="CM224" s="166"/>
      <c r="CN224" s="166"/>
      <c r="CO224" s="166"/>
      <c r="CP224" s="282"/>
      <c r="CQ224" s="166"/>
      <c r="CR224" s="166"/>
      <c r="CS224" s="166"/>
      <c r="CT224" s="282"/>
      <c r="CU224" s="282"/>
      <c r="CV224" s="282"/>
      <c r="CW224" s="166"/>
      <c r="CX224" s="166"/>
      <c r="CY224" s="166"/>
    </row>
    <row r="225" spans="3:103" ht="4.5" customHeight="1" x14ac:dyDescent="0.25">
      <c r="C225" s="6"/>
      <c r="D225" s="6"/>
      <c r="E225" s="6"/>
      <c r="F225" s="6"/>
      <c r="G225" s="6"/>
      <c r="H225" s="6"/>
      <c r="I225" s="6"/>
      <c r="J225" s="6"/>
      <c r="K225" s="6"/>
      <c r="L225" s="5"/>
      <c r="M225" s="5"/>
      <c r="N225" s="5"/>
      <c r="O225" s="5"/>
      <c r="P225" s="5"/>
      <c r="Q225" s="5"/>
      <c r="R225" s="5"/>
      <c r="S225" s="5"/>
      <c r="T225" s="5"/>
      <c r="U225" s="5"/>
      <c r="V225" s="5"/>
      <c r="W225" s="5"/>
      <c r="X225" s="5"/>
      <c r="Y225" s="5"/>
      <c r="Z225" s="222"/>
      <c r="AA225" s="223"/>
      <c r="AB225" s="223"/>
      <c r="AC225" s="223"/>
      <c r="AD225" s="223"/>
      <c r="AE225" s="223"/>
      <c r="AF225" s="223"/>
      <c r="AG225" s="223"/>
      <c r="AH225" s="223"/>
      <c r="AI225" s="223"/>
      <c r="AJ225" s="223"/>
      <c r="AK225" s="223"/>
      <c r="AL225" s="224"/>
      <c r="AM225" s="189"/>
      <c r="AN225" s="190"/>
      <c r="AO225" s="190"/>
      <c r="AP225" s="191"/>
      <c r="AQ225" s="195"/>
      <c r="AR225" s="196"/>
      <c r="AS225" s="196"/>
      <c r="AT225" s="197"/>
      <c r="AU225" s="201"/>
      <c r="AV225" s="202"/>
      <c r="AW225" s="202"/>
      <c r="AX225" s="202"/>
      <c r="AY225" s="205"/>
      <c r="AZ225" s="205"/>
      <c r="BA225" s="205"/>
      <c r="BB225" s="205"/>
      <c r="BC225" s="205"/>
      <c r="BD225" s="205"/>
      <c r="BE225" s="205"/>
      <c r="BF225" s="205"/>
      <c r="BG225" s="205"/>
      <c r="BH225" s="205"/>
      <c r="BI225" s="207"/>
      <c r="BO225" s="209"/>
      <c r="BQ225" s="164"/>
      <c r="BS225" s="276"/>
      <c r="BT225" s="276"/>
      <c r="BU225" s="276"/>
      <c r="BV225" s="276"/>
      <c r="BW225" s="276"/>
      <c r="BX225" s="276"/>
      <c r="BY225" s="276"/>
      <c r="BZ225" s="276"/>
      <c r="CA225" s="276"/>
      <c r="CB225" s="276"/>
      <c r="CC225" s="276"/>
      <c r="CD225" s="276"/>
      <c r="CE225" s="276"/>
      <c r="CG225" s="279"/>
      <c r="CI225" s="167"/>
      <c r="CJ225" s="167"/>
      <c r="CK225" s="167"/>
      <c r="CL225" s="283"/>
      <c r="CM225" s="167"/>
      <c r="CN225" s="167"/>
      <c r="CO225" s="167"/>
      <c r="CP225" s="283"/>
      <c r="CQ225" s="167"/>
      <c r="CR225" s="167"/>
      <c r="CS225" s="167"/>
      <c r="CT225" s="283"/>
      <c r="CU225" s="283"/>
      <c r="CV225" s="283"/>
      <c r="CW225" s="167"/>
      <c r="CX225" s="167"/>
      <c r="CY225" s="167"/>
    </row>
    <row r="226" spans="3:103" ht="9" customHeight="1" x14ac:dyDescent="0.25">
      <c r="C226" s="247" t="s">
        <v>13</v>
      </c>
      <c r="D226" s="152"/>
      <c r="E226" s="152"/>
      <c r="F226" s="152"/>
      <c r="G226" s="152"/>
      <c r="H226" s="152"/>
      <c r="I226" s="152"/>
      <c r="J226" s="152"/>
      <c r="K226" s="157"/>
      <c r="L226" s="210"/>
      <c r="M226" s="211"/>
      <c r="N226" s="211"/>
      <c r="O226" s="211"/>
      <c r="P226" s="211"/>
      <c r="Q226" s="211"/>
      <c r="R226" s="211"/>
      <c r="S226" s="211"/>
      <c r="T226" s="211"/>
      <c r="U226" s="211"/>
      <c r="V226" s="211"/>
      <c r="W226" s="212"/>
      <c r="X226" s="5"/>
      <c r="Y226" s="5"/>
      <c r="Z226" s="219" t="s">
        <v>26</v>
      </c>
      <c r="AA226" s="220"/>
      <c r="AB226" s="220"/>
      <c r="AC226" s="220"/>
      <c r="AD226" s="220"/>
      <c r="AE226" s="220"/>
      <c r="AF226" s="220"/>
      <c r="AG226" s="220"/>
      <c r="AH226" s="220"/>
      <c r="AI226" s="220"/>
      <c r="AJ226" s="220"/>
      <c r="AK226" s="220"/>
      <c r="AL226" s="221"/>
      <c r="AM226" s="189">
        <f t="shared" ref="AM226" si="737">IF(SUM(BS226:BU229)=0,"",SUM(BS226:BU229))</f>
        <v>30</v>
      </c>
      <c r="AN226" s="190"/>
      <c r="AO226" s="190"/>
      <c r="AP226" s="191"/>
      <c r="AQ226" s="195"/>
      <c r="AR226" s="196"/>
      <c r="AS226" s="196"/>
      <c r="AT226" s="197"/>
      <c r="AU226" s="201" t="str">
        <f t="shared" ref="AU226" si="738">IF(CL226&lt;&gt;"",CL226,"")</f>
        <v/>
      </c>
      <c r="AV226" s="202"/>
      <c r="AW226" s="202"/>
      <c r="AX226" s="202"/>
      <c r="AY226" s="205" t="str">
        <f t="shared" ref="AY226" si="739">IF(CS226&lt;&gt;"",CS226,"")</f>
        <v/>
      </c>
      <c r="AZ226" s="205"/>
      <c r="BA226" s="205"/>
      <c r="BB226" s="205"/>
      <c r="BC226" s="205"/>
      <c r="BD226" s="205"/>
      <c r="BE226" s="205" t="str">
        <f t="shared" ref="BE226" si="740">IF(CP226&lt;&gt;"",CP226,"")</f>
        <v/>
      </c>
      <c r="BF226" s="205"/>
      <c r="BG226" s="205"/>
      <c r="BH226" s="205"/>
      <c r="BI226" s="207"/>
      <c r="BO226" s="209">
        <v>3</v>
      </c>
      <c r="BQ226" s="164">
        <f>SUM(MAX(BN$12:BN229),BO226/10)</f>
        <v>5.3</v>
      </c>
      <c r="BS226" s="274" t="str">
        <f t="shared" ref="BS226:CE226" si="741">IF(INDEX(BS$18:BS$49,MATCH($BO226,$BO$18:$BO$49,0))="","",INDEX(BS$18:BS$49,MATCH($BO226,$BO$18:$BO$49,0)))</f>
        <v/>
      </c>
      <c r="BT226" s="274" t="str">
        <f t="shared" si="741"/>
        <v/>
      </c>
      <c r="BU226" s="274">
        <f t="shared" si="741"/>
        <v>30</v>
      </c>
      <c r="BV226" s="274" t="str">
        <f>IF(INDEX(BV$18:BV$49,MATCH($BO226,$BO$18:$BO$49,0))="","",INDEX(BV$18:BV$49,MATCH($BO226,$BO$18:$BO$49,0)))</f>
        <v/>
      </c>
      <c r="BW226" s="274" t="str">
        <f>IF(INDEX(BW$18:BW$49,MATCH($BO226,$BO$18:$BO$49,0))="","",INDEX(BW$18:BW$49,MATCH($BO226,$BO$18:$BO$49,0)))</f>
        <v/>
      </c>
      <c r="BX226" s="274">
        <f>IF(INDEX(BX$18:BX$49,MATCH($BO226,$BO$18:$BO$49,0))="","",INDEX(BX$18:BX$49,MATCH($BO226,$BO$18:$BO$49,0)))</f>
        <v>12.147877000000001</v>
      </c>
      <c r="BY226" s="274" t="str">
        <f t="shared" si="741"/>
        <v/>
      </c>
      <c r="BZ226" s="274" t="str">
        <f t="shared" si="741"/>
        <v/>
      </c>
      <c r="CA226" s="274">
        <f t="shared" si="741"/>
        <v>5598.1</v>
      </c>
      <c r="CB226" s="274" t="str">
        <f t="shared" si="741"/>
        <v/>
      </c>
      <c r="CC226" s="274" t="str">
        <f t="shared" si="741"/>
        <v/>
      </c>
      <c r="CD226" s="274">
        <f t="shared" si="741"/>
        <v>1</v>
      </c>
      <c r="CE226" s="274">
        <f t="shared" si="741"/>
        <v>8</v>
      </c>
      <c r="CG226" s="277" t="str">
        <f>IF(AQ226="","",IF(ISERROR(VALUE(AQ226)),"",AQ226))</f>
        <v/>
      </c>
      <c r="CI226" s="165" t="str">
        <f>IF(AND(BS226&lt;&gt;"",$CG226&lt;&gt;""),PRODUCT(BS226,$CG226),"")</f>
        <v/>
      </c>
      <c r="CJ226" s="165" t="str">
        <f>IF(AND(BT226&lt;&gt;"",$CG226&lt;&gt;""),PRODUCT(BT226,$CG226),"")</f>
        <v/>
      </c>
      <c r="CK226" s="165" t="str">
        <f>IF(AND(BU226&lt;&gt;"",$CG226&lt;&gt;""),PRODUCT(BU226,$CG226),"")</f>
        <v/>
      </c>
      <c r="CL226" s="281" t="str">
        <f t="shared" ref="CL226" si="742">IF(SUM(CI226:CK229)=0,"",SUM(CI226:CK229))</f>
        <v/>
      </c>
      <c r="CM226" s="165" t="str">
        <f t="shared" ref="CM226" si="743">IF(AND(BV226&lt;&gt;"",$CG226&lt;&gt;""),PRODUCT(BV226,$CG226),"")</f>
        <v/>
      </c>
      <c r="CN226" s="165" t="str">
        <f t="shared" ref="CN226" si="744">IF(AND(BW226&lt;&gt;"",$CG226&lt;&gt;""),PRODUCT(BW226,$CG226),"")</f>
        <v/>
      </c>
      <c r="CO226" s="165" t="str">
        <f t="shared" ref="CO226" si="745">IF(AND(BX226&lt;&gt;"",$CG226&lt;&gt;""),PRODUCT(BX226,$CG226),"")</f>
        <v/>
      </c>
      <c r="CP226" s="281" t="str">
        <f t="shared" ref="CP226" si="746">IF(SUM(CM226:CO229)=0,"",SUM(CM226:CO229))</f>
        <v/>
      </c>
      <c r="CQ226" s="165" t="str">
        <f t="shared" ref="CQ226" si="747">IF(AND(BY226&lt;&gt;"",$CG226&lt;&gt;""),PRODUCT(BY226,$CG226),"")</f>
        <v/>
      </c>
      <c r="CR226" s="165" t="str">
        <f t="shared" ref="CR226" si="748">IF(AND(BZ226&lt;&gt;"",$CG226&lt;&gt;""),PRODUCT(BZ226,$CG226),"")</f>
        <v/>
      </c>
      <c r="CS226" s="165" t="str">
        <f t="shared" ref="CS226" si="749">IF(AND(CA226&lt;&gt;"",$CG226&lt;&gt;""),PRODUCT(CA226,$CG226),"")</f>
        <v/>
      </c>
      <c r="CT226" s="281" t="str">
        <f t="shared" ref="CT226" si="750">IF(AND(CB226&lt;&gt;"",CQ226&lt;&gt;""),PRODUCT(CB226,CQ226),"")</f>
        <v/>
      </c>
      <c r="CU226" s="281" t="str">
        <f t="shared" ref="CU226" si="751">IF(AND(CC226&lt;&gt;"",CR226&lt;&gt;""),PRODUCT(CC226,CR226),"")</f>
        <v/>
      </c>
      <c r="CV226" s="281" t="str">
        <f t="shared" ref="CV226" si="752">IF(AND(CD226&lt;&gt;"",CS226&lt;&gt;""),PRODUCT(CD226,CS226),"")</f>
        <v/>
      </c>
      <c r="CW226" s="165" t="str">
        <f t="shared" ref="CW226" si="753">IF(AND($CE226&lt;&gt;"",CQ226&lt;&gt;""),PRODUCT($CE226,CQ226),"")</f>
        <v/>
      </c>
      <c r="CX226" s="165" t="str">
        <f t="shared" ref="CX226" si="754">IF(AND($CE226&lt;&gt;"",CR226&lt;&gt;""),PRODUCT($CE226,CR226),"")</f>
        <v/>
      </c>
      <c r="CY226" s="165" t="str">
        <f t="shared" ref="CY226" si="755">IF(AND($CE226&lt;&gt;"",CS226&lt;&gt;""),PRODUCT($CE226,CS226),"")</f>
        <v/>
      </c>
    </row>
    <row r="227" spans="3:103" ht="4.5" customHeight="1" x14ac:dyDescent="0.25">
      <c r="C227" s="152"/>
      <c r="D227" s="152"/>
      <c r="E227" s="152"/>
      <c r="F227" s="152"/>
      <c r="G227" s="152"/>
      <c r="H227" s="152"/>
      <c r="I227" s="152"/>
      <c r="J227" s="152"/>
      <c r="K227" s="157"/>
      <c r="L227" s="213"/>
      <c r="M227" s="214"/>
      <c r="N227" s="214"/>
      <c r="O227" s="214"/>
      <c r="P227" s="214"/>
      <c r="Q227" s="214"/>
      <c r="R227" s="214"/>
      <c r="S227" s="214"/>
      <c r="T227" s="214"/>
      <c r="U227" s="214"/>
      <c r="V227" s="214"/>
      <c r="W227" s="215"/>
      <c r="X227" s="5"/>
      <c r="Y227" s="5"/>
      <c r="Z227" s="222"/>
      <c r="AA227" s="223"/>
      <c r="AB227" s="223"/>
      <c r="AC227" s="223"/>
      <c r="AD227" s="223"/>
      <c r="AE227" s="223"/>
      <c r="AF227" s="223"/>
      <c r="AG227" s="223"/>
      <c r="AH227" s="223"/>
      <c r="AI227" s="223"/>
      <c r="AJ227" s="223"/>
      <c r="AK227" s="223"/>
      <c r="AL227" s="224"/>
      <c r="AM227" s="189"/>
      <c r="AN227" s="190"/>
      <c r="AO227" s="190"/>
      <c r="AP227" s="191"/>
      <c r="AQ227" s="195"/>
      <c r="AR227" s="196"/>
      <c r="AS227" s="196"/>
      <c r="AT227" s="197"/>
      <c r="AU227" s="201"/>
      <c r="AV227" s="202"/>
      <c r="AW227" s="202"/>
      <c r="AX227" s="202"/>
      <c r="AY227" s="205"/>
      <c r="AZ227" s="205"/>
      <c r="BA227" s="205"/>
      <c r="BB227" s="205"/>
      <c r="BC227" s="205"/>
      <c r="BD227" s="205"/>
      <c r="BE227" s="205"/>
      <c r="BF227" s="205"/>
      <c r="BG227" s="205"/>
      <c r="BH227" s="205"/>
      <c r="BI227" s="207"/>
      <c r="BO227" s="209"/>
      <c r="BQ227" s="164"/>
      <c r="BS227" s="275"/>
      <c r="BT227" s="275"/>
      <c r="BU227" s="275"/>
      <c r="BV227" s="275"/>
      <c r="BW227" s="275"/>
      <c r="BX227" s="275"/>
      <c r="BY227" s="275"/>
      <c r="BZ227" s="275"/>
      <c r="CA227" s="275"/>
      <c r="CB227" s="275"/>
      <c r="CC227" s="275"/>
      <c r="CD227" s="275"/>
      <c r="CE227" s="275"/>
      <c r="CG227" s="278"/>
      <c r="CI227" s="166"/>
      <c r="CJ227" s="166"/>
      <c r="CK227" s="166"/>
      <c r="CL227" s="282"/>
      <c r="CM227" s="166"/>
      <c r="CN227" s="166"/>
      <c r="CO227" s="166"/>
      <c r="CP227" s="282"/>
      <c r="CQ227" s="166"/>
      <c r="CR227" s="166"/>
      <c r="CS227" s="166"/>
      <c r="CT227" s="282"/>
      <c r="CU227" s="282"/>
      <c r="CV227" s="282"/>
      <c r="CW227" s="166"/>
      <c r="CX227" s="166"/>
      <c r="CY227" s="166"/>
    </row>
    <row r="228" spans="3:103" ht="9" customHeight="1" x14ac:dyDescent="0.25">
      <c r="C228" s="152"/>
      <c r="D228" s="152"/>
      <c r="E228" s="152"/>
      <c r="F228" s="152"/>
      <c r="G228" s="152"/>
      <c r="H228" s="152"/>
      <c r="I228" s="152"/>
      <c r="J228" s="152"/>
      <c r="K228" s="157"/>
      <c r="L228" s="216"/>
      <c r="M228" s="217"/>
      <c r="N228" s="217"/>
      <c r="O228" s="217"/>
      <c r="P228" s="217"/>
      <c r="Q228" s="217"/>
      <c r="R228" s="217"/>
      <c r="S228" s="217"/>
      <c r="T228" s="217"/>
      <c r="U228" s="217"/>
      <c r="V228" s="217"/>
      <c r="W228" s="218"/>
      <c r="X228" s="5"/>
      <c r="Y228" s="5"/>
      <c r="Z228" s="222"/>
      <c r="AA228" s="223"/>
      <c r="AB228" s="223"/>
      <c r="AC228" s="223"/>
      <c r="AD228" s="223"/>
      <c r="AE228" s="223"/>
      <c r="AF228" s="223"/>
      <c r="AG228" s="223"/>
      <c r="AH228" s="223"/>
      <c r="AI228" s="223"/>
      <c r="AJ228" s="223"/>
      <c r="AK228" s="223"/>
      <c r="AL228" s="224"/>
      <c r="AM228" s="189"/>
      <c r="AN228" s="190"/>
      <c r="AO228" s="190"/>
      <c r="AP228" s="191"/>
      <c r="AQ228" s="195"/>
      <c r="AR228" s="196"/>
      <c r="AS228" s="196"/>
      <c r="AT228" s="197"/>
      <c r="AU228" s="201"/>
      <c r="AV228" s="202"/>
      <c r="AW228" s="202"/>
      <c r="AX228" s="202"/>
      <c r="AY228" s="205"/>
      <c r="AZ228" s="205"/>
      <c r="BA228" s="205"/>
      <c r="BB228" s="205"/>
      <c r="BC228" s="205"/>
      <c r="BD228" s="205"/>
      <c r="BE228" s="205"/>
      <c r="BF228" s="205"/>
      <c r="BG228" s="205"/>
      <c r="BH228" s="205"/>
      <c r="BI228" s="207"/>
      <c r="BO228" s="209"/>
      <c r="BQ228" s="164"/>
      <c r="BS228" s="275"/>
      <c r="BT228" s="275"/>
      <c r="BU228" s="275"/>
      <c r="BV228" s="275"/>
      <c r="BW228" s="275"/>
      <c r="BX228" s="275"/>
      <c r="BY228" s="275"/>
      <c r="BZ228" s="275"/>
      <c r="CA228" s="275"/>
      <c r="CB228" s="275"/>
      <c r="CC228" s="275"/>
      <c r="CD228" s="275"/>
      <c r="CE228" s="275"/>
      <c r="CG228" s="278"/>
      <c r="CI228" s="166"/>
      <c r="CJ228" s="166"/>
      <c r="CK228" s="166"/>
      <c r="CL228" s="282"/>
      <c r="CM228" s="166"/>
      <c r="CN228" s="166"/>
      <c r="CO228" s="166"/>
      <c r="CP228" s="282"/>
      <c r="CQ228" s="166"/>
      <c r="CR228" s="166"/>
      <c r="CS228" s="166"/>
      <c r="CT228" s="282"/>
      <c r="CU228" s="282"/>
      <c r="CV228" s="282"/>
      <c r="CW228" s="166"/>
      <c r="CX228" s="166"/>
      <c r="CY228" s="166"/>
    </row>
    <row r="229" spans="3:103" ht="4.5" customHeight="1" x14ac:dyDescent="0.25">
      <c r="C229" s="6"/>
      <c r="D229" s="6"/>
      <c r="E229" s="6"/>
      <c r="F229" s="6"/>
      <c r="G229" s="6"/>
      <c r="H229" s="6"/>
      <c r="I229" s="6"/>
      <c r="J229" s="6"/>
      <c r="K229" s="6"/>
      <c r="L229" s="5"/>
      <c r="M229" s="5"/>
      <c r="N229" s="5"/>
      <c r="O229" s="5"/>
      <c r="P229" s="5"/>
      <c r="Q229" s="5"/>
      <c r="R229" s="5"/>
      <c r="S229" s="5"/>
      <c r="T229" s="5"/>
      <c r="U229" s="5"/>
      <c r="V229" s="5"/>
      <c r="W229" s="5"/>
      <c r="X229" s="5"/>
      <c r="Y229" s="5"/>
      <c r="Z229" s="222"/>
      <c r="AA229" s="223"/>
      <c r="AB229" s="223"/>
      <c r="AC229" s="223"/>
      <c r="AD229" s="223"/>
      <c r="AE229" s="223"/>
      <c r="AF229" s="223"/>
      <c r="AG229" s="223"/>
      <c r="AH229" s="223"/>
      <c r="AI229" s="223"/>
      <c r="AJ229" s="223"/>
      <c r="AK229" s="223"/>
      <c r="AL229" s="224"/>
      <c r="AM229" s="189"/>
      <c r="AN229" s="190"/>
      <c r="AO229" s="190"/>
      <c r="AP229" s="191"/>
      <c r="AQ229" s="195"/>
      <c r="AR229" s="196"/>
      <c r="AS229" s="196"/>
      <c r="AT229" s="197"/>
      <c r="AU229" s="201"/>
      <c r="AV229" s="202"/>
      <c r="AW229" s="202"/>
      <c r="AX229" s="202"/>
      <c r="AY229" s="205"/>
      <c r="AZ229" s="205"/>
      <c r="BA229" s="205"/>
      <c r="BB229" s="205"/>
      <c r="BC229" s="205"/>
      <c r="BD229" s="205"/>
      <c r="BE229" s="205"/>
      <c r="BF229" s="205"/>
      <c r="BG229" s="205"/>
      <c r="BH229" s="205"/>
      <c r="BI229" s="207"/>
      <c r="BO229" s="209"/>
      <c r="BQ229" s="164"/>
      <c r="BS229" s="276"/>
      <c r="BT229" s="276"/>
      <c r="BU229" s="276"/>
      <c r="BV229" s="276"/>
      <c r="BW229" s="276"/>
      <c r="BX229" s="276"/>
      <c r="BY229" s="276"/>
      <c r="BZ229" s="276"/>
      <c r="CA229" s="276"/>
      <c r="CB229" s="276"/>
      <c r="CC229" s="276"/>
      <c r="CD229" s="276"/>
      <c r="CE229" s="276"/>
      <c r="CG229" s="279"/>
      <c r="CI229" s="167"/>
      <c r="CJ229" s="167"/>
      <c r="CK229" s="167"/>
      <c r="CL229" s="283"/>
      <c r="CM229" s="167"/>
      <c r="CN229" s="167"/>
      <c r="CO229" s="167"/>
      <c r="CP229" s="283"/>
      <c r="CQ229" s="167"/>
      <c r="CR229" s="167"/>
      <c r="CS229" s="167"/>
      <c r="CT229" s="283"/>
      <c r="CU229" s="283"/>
      <c r="CV229" s="283"/>
      <c r="CW229" s="167"/>
      <c r="CX229" s="167"/>
      <c r="CY229" s="167"/>
    </row>
    <row r="230" spans="3:103" ht="9" customHeight="1" x14ac:dyDescent="0.25">
      <c r="C230" s="152" t="s">
        <v>4</v>
      </c>
      <c r="D230" s="152"/>
      <c r="E230" s="152"/>
      <c r="F230" s="152"/>
      <c r="G230" s="152"/>
      <c r="H230" s="152"/>
      <c r="I230" s="152"/>
      <c r="J230" s="152"/>
      <c r="K230" s="157"/>
      <c r="L230" s="210"/>
      <c r="M230" s="211"/>
      <c r="N230" s="211"/>
      <c r="O230" s="211"/>
      <c r="P230" s="211"/>
      <c r="Q230" s="211"/>
      <c r="R230" s="211"/>
      <c r="S230" s="211"/>
      <c r="T230" s="211"/>
      <c r="U230" s="211"/>
      <c r="V230" s="211"/>
      <c r="W230" s="212"/>
      <c r="X230" s="5"/>
      <c r="Y230" s="5"/>
      <c r="Z230" s="183" t="s">
        <v>27</v>
      </c>
      <c r="AA230" s="223"/>
      <c r="AB230" s="223"/>
      <c r="AC230" s="223"/>
      <c r="AD230" s="223"/>
      <c r="AE230" s="223"/>
      <c r="AF230" s="223"/>
      <c r="AG230" s="223"/>
      <c r="AH230" s="223"/>
      <c r="AI230" s="223"/>
      <c r="AJ230" s="223"/>
      <c r="AK230" s="223"/>
      <c r="AL230" s="224"/>
      <c r="AM230" s="189">
        <f t="shared" ref="AM230" si="756">IF(SUM(BS230:BU233)=0,"",SUM(BS230:BU233))</f>
        <v>45</v>
      </c>
      <c r="AN230" s="190"/>
      <c r="AO230" s="190"/>
      <c r="AP230" s="191"/>
      <c r="AQ230" s="195"/>
      <c r="AR230" s="196"/>
      <c r="AS230" s="196"/>
      <c r="AT230" s="197"/>
      <c r="AU230" s="201" t="str">
        <f t="shared" ref="AU230" si="757">IF(CL230&lt;&gt;"",CL230,"")</f>
        <v/>
      </c>
      <c r="AV230" s="202"/>
      <c r="AW230" s="202"/>
      <c r="AX230" s="202"/>
      <c r="AY230" s="205" t="str">
        <f t="shared" ref="AY230" si="758">IF(CS230&lt;&gt;"",CS230,"")</f>
        <v/>
      </c>
      <c r="AZ230" s="205"/>
      <c r="BA230" s="205"/>
      <c r="BB230" s="205"/>
      <c r="BC230" s="205"/>
      <c r="BD230" s="205"/>
      <c r="BE230" s="205" t="str">
        <f t="shared" ref="BE230" si="759">IF(CP230&lt;&gt;"",CP230,"")</f>
        <v/>
      </c>
      <c r="BF230" s="205"/>
      <c r="BG230" s="205"/>
      <c r="BH230" s="205"/>
      <c r="BI230" s="207"/>
      <c r="BO230" s="209">
        <v>4</v>
      </c>
      <c r="BQ230" s="164">
        <f>SUM(MAX(BN$12:BN233),BO230/10)</f>
        <v>5.4</v>
      </c>
      <c r="BS230" s="274" t="str">
        <f t="shared" ref="BS230:CE230" si="760">IF(INDEX(BS$18:BS$49,MATCH($BO230,$BO$18:$BO$49,0))="","",INDEX(BS$18:BS$49,MATCH($BO230,$BO$18:$BO$49,0)))</f>
        <v/>
      </c>
      <c r="BT230" s="274" t="str">
        <f t="shared" si="760"/>
        <v/>
      </c>
      <c r="BU230" s="274">
        <f t="shared" si="760"/>
        <v>45</v>
      </c>
      <c r="BV230" s="274" t="str">
        <f>IF(INDEX(BV$18:BV$49,MATCH($BO230,$BO$18:$BO$49,0))="","",INDEX(BV$18:BV$49,MATCH($BO230,$BO$18:$BO$49,0)))</f>
        <v/>
      </c>
      <c r="BW230" s="274" t="str">
        <f>IF(INDEX(BW$18:BW$49,MATCH($BO230,$BO$18:$BO$49,0))="","",INDEX(BW$18:BW$49,MATCH($BO230,$BO$18:$BO$49,0)))</f>
        <v/>
      </c>
      <c r="BX230" s="274">
        <f>IF(INDEX(BX$18:BX$49,MATCH($BO230,$BO$18:$BO$49,0))="","",INDEX(BX$18:BX$49,MATCH($BO230,$BO$18:$BO$49,0)))</f>
        <v>36.443630999999996</v>
      </c>
      <c r="BY230" s="274" t="str">
        <f t="shared" si="760"/>
        <v/>
      </c>
      <c r="BZ230" s="274" t="str">
        <f t="shared" si="760"/>
        <v/>
      </c>
      <c r="CA230" s="274">
        <f t="shared" si="760"/>
        <v>16794.3</v>
      </c>
      <c r="CB230" s="274" t="str">
        <f t="shared" si="760"/>
        <v/>
      </c>
      <c r="CC230" s="274" t="str">
        <f t="shared" si="760"/>
        <v/>
      </c>
      <c r="CD230" s="274">
        <f t="shared" si="760"/>
        <v>1</v>
      </c>
      <c r="CE230" s="274">
        <f t="shared" si="760"/>
        <v>8</v>
      </c>
      <c r="CG230" s="277" t="str">
        <f>IF(AQ230="","",IF(ISERROR(VALUE(AQ230)),"",AQ230))</f>
        <v/>
      </c>
      <c r="CI230" s="165" t="str">
        <f>IF(AND(BS230&lt;&gt;"",$CG230&lt;&gt;""),PRODUCT(BS230,$CG230),"")</f>
        <v/>
      </c>
      <c r="CJ230" s="165" t="str">
        <f>IF(AND(BT230&lt;&gt;"",$CG230&lt;&gt;""),PRODUCT(BT230,$CG230),"")</f>
        <v/>
      </c>
      <c r="CK230" s="165" t="str">
        <f>IF(AND(BU230&lt;&gt;"",$CG230&lt;&gt;""),PRODUCT(BU230,$CG230),"")</f>
        <v/>
      </c>
      <c r="CL230" s="281" t="str">
        <f t="shared" ref="CL230" si="761">IF(SUM(CI230:CK233)=0,"",SUM(CI230:CK233))</f>
        <v/>
      </c>
      <c r="CM230" s="165" t="str">
        <f t="shared" ref="CM230" si="762">IF(AND(BV230&lt;&gt;"",$CG230&lt;&gt;""),PRODUCT(BV230,$CG230),"")</f>
        <v/>
      </c>
      <c r="CN230" s="165" t="str">
        <f t="shared" ref="CN230" si="763">IF(AND(BW230&lt;&gt;"",$CG230&lt;&gt;""),PRODUCT(BW230,$CG230),"")</f>
        <v/>
      </c>
      <c r="CO230" s="165" t="str">
        <f t="shared" ref="CO230" si="764">IF(AND(BX230&lt;&gt;"",$CG230&lt;&gt;""),PRODUCT(BX230,$CG230),"")</f>
        <v/>
      </c>
      <c r="CP230" s="281" t="str">
        <f t="shared" ref="CP230" si="765">IF(SUM(CM230:CO233)=0,"",SUM(CM230:CO233))</f>
        <v/>
      </c>
      <c r="CQ230" s="165" t="str">
        <f t="shared" ref="CQ230" si="766">IF(AND(BY230&lt;&gt;"",$CG230&lt;&gt;""),PRODUCT(BY230,$CG230),"")</f>
        <v/>
      </c>
      <c r="CR230" s="165" t="str">
        <f t="shared" ref="CR230" si="767">IF(AND(BZ230&lt;&gt;"",$CG230&lt;&gt;""),PRODUCT(BZ230,$CG230),"")</f>
        <v/>
      </c>
      <c r="CS230" s="165" t="str">
        <f t="shared" ref="CS230" si="768">IF(AND(CA230&lt;&gt;"",$CG230&lt;&gt;""),PRODUCT(CA230,$CG230),"")</f>
        <v/>
      </c>
      <c r="CT230" s="281" t="str">
        <f t="shared" ref="CT230" si="769">IF(AND(CB230&lt;&gt;"",CQ230&lt;&gt;""),PRODUCT(CB230,CQ230),"")</f>
        <v/>
      </c>
      <c r="CU230" s="281" t="str">
        <f t="shared" ref="CU230" si="770">IF(AND(CC230&lt;&gt;"",CR230&lt;&gt;""),PRODUCT(CC230,CR230),"")</f>
        <v/>
      </c>
      <c r="CV230" s="281" t="str">
        <f t="shared" ref="CV230" si="771">IF(AND(CD230&lt;&gt;"",CS230&lt;&gt;""),PRODUCT(CD230,CS230),"")</f>
        <v/>
      </c>
      <c r="CW230" s="165" t="str">
        <f t="shared" ref="CW230" si="772">IF(AND($CE230&lt;&gt;"",CQ230&lt;&gt;""),PRODUCT($CE230,CQ230),"")</f>
        <v/>
      </c>
      <c r="CX230" s="165" t="str">
        <f t="shared" ref="CX230" si="773">IF(AND($CE230&lt;&gt;"",CR230&lt;&gt;""),PRODUCT($CE230,CR230),"")</f>
        <v/>
      </c>
      <c r="CY230" s="165" t="str">
        <f t="shared" ref="CY230" si="774">IF(AND($CE230&lt;&gt;"",CS230&lt;&gt;""),PRODUCT($CE230,CS230),"")</f>
        <v/>
      </c>
    </row>
    <row r="231" spans="3:103" ht="4.5" customHeight="1" x14ac:dyDescent="0.25">
      <c r="C231" s="152"/>
      <c r="D231" s="152"/>
      <c r="E231" s="152"/>
      <c r="F231" s="152"/>
      <c r="G231" s="152"/>
      <c r="H231" s="152"/>
      <c r="I231" s="152"/>
      <c r="J231" s="152"/>
      <c r="K231" s="157"/>
      <c r="L231" s="213"/>
      <c r="M231" s="214"/>
      <c r="N231" s="214"/>
      <c r="O231" s="214"/>
      <c r="P231" s="214"/>
      <c r="Q231" s="214"/>
      <c r="R231" s="214"/>
      <c r="S231" s="214"/>
      <c r="T231" s="214"/>
      <c r="U231" s="214"/>
      <c r="V231" s="214"/>
      <c r="W231" s="215"/>
      <c r="X231" s="5"/>
      <c r="Y231" s="5"/>
      <c r="Z231" s="222"/>
      <c r="AA231" s="223"/>
      <c r="AB231" s="223"/>
      <c r="AC231" s="223"/>
      <c r="AD231" s="223"/>
      <c r="AE231" s="223"/>
      <c r="AF231" s="223"/>
      <c r="AG231" s="223"/>
      <c r="AH231" s="223"/>
      <c r="AI231" s="223"/>
      <c r="AJ231" s="223"/>
      <c r="AK231" s="223"/>
      <c r="AL231" s="224"/>
      <c r="AM231" s="189"/>
      <c r="AN231" s="190"/>
      <c r="AO231" s="190"/>
      <c r="AP231" s="191"/>
      <c r="AQ231" s="195"/>
      <c r="AR231" s="196"/>
      <c r="AS231" s="196"/>
      <c r="AT231" s="197"/>
      <c r="AU231" s="201"/>
      <c r="AV231" s="202"/>
      <c r="AW231" s="202"/>
      <c r="AX231" s="202"/>
      <c r="AY231" s="205"/>
      <c r="AZ231" s="205"/>
      <c r="BA231" s="205"/>
      <c r="BB231" s="205"/>
      <c r="BC231" s="205"/>
      <c r="BD231" s="205"/>
      <c r="BE231" s="205"/>
      <c r="BF231" s="205"/>
      <c r="BG231" s="205"/>
      <c r="BH231" s="205"/>
      <c r="BI231" s="207"/>
      <c r="BO231" s="209"/>
      <c r="BQ231" s="164"/>
      <c r="BS231" s="275"/>
      <c r="BT231" s="275"/>
      <c r="BU231" s="275"/>
      <c r="BV231" s="275"/>
      <c r="BW231" s="275"/>
      <c r="BX231" s="275"/>
      <c r="BY231" s="275"/>
      <c r="BZ231" s="275"/>
      <c r="CA231" s="275"/>
      <c r="CB231" s="275"/>
      <c r="CC231" s="275"/>
      <c r="CD231" s="275"/>
      <c r="CE231" s="275"/>
      <c r="CG231" s="278"/>
      <c r="CI231" s="166"/>
      <c r="CJ231" s="166"/>
      <c r="CK231" s="166"/>
      <c r="CL231" s="282"/>
      <c r="CM231" s="166"/>
      <c r="CN231" s="166"/>
      <c r="CO231" s="166"/>
      <c r="CP231" s="282"/>
      <c r="CQ231" s="166"/>
      <c r="CR231" s="166"/>
      <c r="CS231" s="166"/>
      <c r="CT231" s="282"/>
      <c r="CU231" s="282"/>
      <c r="CV231" s="282"/>
      <c r="CW231" s="166"/>
      <c r="CX231" s="166"/>
      <c r="CY231" s="166"/>
    </row>
    <row r="232" spans="3:103" ht="9" customHeight="1" x14ac:dyDescent="0.25">
      <c r="C232" s="152"/>
      <c r="D232" s="152"/>
      <c r="E232" s="152"/>
      <c r="F232" s="152"/>
      <c r="G232" s="152"/>
      <c r="H232" s="152"/>
      <c r="I232" s="152"/>
      <c r="J232" s="152"/>
      <c r="K232" s="157"/>
      <c r="L232" s="216"/>
      <c r="M232" s="217"/>
      <c r="N232" s="217"/>
      <c r="O232" s="217"/>
      <c r="P232" s="217"/>
      <c r="Q232" s="217"/>
      <c r="R232" s="217"/>
      <c r="S232" s="217"/>
      <c r="T232" s="217"/>
      <c r="U232" s="217"/>
      <c r="V232" s="217"/>
      <c r="W232" s="218"/>
      <c r="X232" s="5"/>
      <c r="Y232" s="5"/>
      <c r="Z232" s="222"/>
      <c r="AA232" s="223"/>
      <c r="AB232" s="223"/>
      <c r="AC232" s="223"/>
      <c r="AD232" s="223"/>
      <c r="AE232" s="223"/>
      <c r="AF232" s="223"/>
      <c r="AG232" s="223"/>
      <c r="AH232" s="223"/>
      <c r="AI232" s="223"/>
      <c r="AJ232" s="223"/>
      <c r="AK232" s="223"/>
      <c r="AL232" s="224"/>
      <c r="AM232" s="189"/>
      <c r="AN232" s="190"/>
      <c r="AO232" s="190"/>
      <c r="AP232" s="191"/>
      <c r="AQ232" s="195"/>
      <c r="AR232" s="196"/>
      <c r="AS232" s="196"/>
      <c r="AT232" s="197"/>
      <c r="AU232" s="201"/>
      <c r="AV232" s="202"/>
      <c r="AW232" s="202"/>
      <c r="AX232" s="202"/>
      <c r="AY232" s="205"/>
      <c r="AZ232" s="205"/>
      <c r="BA232" s="205"/>
      <c r="BB232" s="205"/>
      <c r="BC232" s="205"/>
      <c r="BD232" s="205"/>
      <c r="BE232" s="205"/>
      <c r="BF232" s="205"/>
      <c r="BG232" s="205"/>
      <c r="BH232" s="205"/>
      <c r="BI232" s="207"/>
      <c r="BO232" s="209"/>
      <c r="BQ232" s="164"/>
      <c r="BS232" s="275"/>
      <c r="BT232" s="275"/>
      <c r="BU232" s="275"/>
      <c r="BV232" s="275"/>
      <c r="BW232" s="275"/>
      <c r="BX232" s="275"/>
      <c r="BY232" s="275"/>
      <c r="BZ232" s="275"/>
      <c r="CA232" s="275"/>
      <c r="CB232" s="275"/>
      <c r="CC232" s="275"/>
      <c r="CD232" s="275"/>
      <c r="CE232" s="275"/>
      <c r="CG232" s="278"/>
      <c r="CI232" s="166"/>
      <c r="CJ232" s="166"/>
      <c r="CK232" s="166"/>
      <c r="CL232" s="282"/>
      <c r="CM232" s="166"/>
      <c r="CN232" s="166"/>
      <c r="CO232" s="166"/>
      <c r="CP232" s="282"/>
      <c r="CQ232" s="166"/>
      <c r="CR232" s="166"/>
      <c r="CS232" s="166"/>
      <c r="CT232" s="282"/>
      <c r="CU232" s="282"/>
      <c r="CV232" s="282"/>
      <c r="CW232" s="166"/>
      <c r="CX232" s="166"/>
      <c r="CY232" s="166"/>
    </row>
    <row r="233" spans="3:103" ht="4.5" customHeight="1" x14ac:dyDescent="0.25">
      <c r="C233" s="5"/>
      <c r="D233" s="5"/>
      <c r="E233" s="5"/>
      <c r="F233" s="5"/>
      <c r="G233" s="5"/>
      <c r="H233" s="5"/>
      <c r="I233" s="5"/>
      <c r="J233" s="5"/>
      <c r="K233" s="5"/>
      <c r="L233" s="5"/>
      <c r="M233" s="5"/>
      <c r="N233" s="5"/>
      <c r="O233" s="5"/>
      <c r="P233" s="5"/>
      <c r="Q233" s="5"/>
      <c r="R233" s="5"/>
      <c r="S233" s="5"/>
      <c r="T233" s="5"/>
      <c r="U233" s="5"/>
      <c r="V233" s="5"/>
      <c r="W233" s="5"/>
      <c r="X233" s="5"/>
      <c r="Y233" s="5"/>
      <c r="Z233" s="222"/>
      <c r="AA233" s="223"/>
      <c r="AB233" s="223"/>
      <c r="AC233" s="223"/>
      <c r="AD233" s="223"/>
      <c r="AE233" s="223"/>
      <c r="AF233" s="223"/>
      <c r="AG233" s="223"/>
      <c r="AH233" s="223"/>
      <c r="AI233" s="223"/>
      <c r="AJ233" s="223"/>
      <c r="AK233" s="223"/>
      <c r="AL233" s="224"/>
      <c r="AM233" s="189"/>
      <c r="AN233" s="190"/>
      <c r="AO233" s="190"/>
      <c r="AP233" s="191"/>
      <c r="AQ233" s="195"/>
      <c r="AR233" s="196"/>
      <c r="AS233" s="196"/>
      <c r="AT233" s="197"/>
      <c r="AU233" s="201"/>
      <c r="AV233" s="202"/>
      <c r="AW233" s="202"/>
      <c r="AX233" s="202"/>
      <c r="AY233" s="205"/>
      <c r="AZ233" s="205"/>
      <c r="BA233" s="205"/>
      <c r="BB233" s="205"/>
      <c r="BC233" s="205"/>
      <c r="BD233" s="205"/>
      <c r="BE233" s="205"/>
      <c r="BF233" s="205"/>
      <c r="BG233" s="205"/>
      <c r="BH233" s="205"/>
      <c r="BI233" s="207"/>
      <c r="BO233" s="209"/>
      <c r="BQ233" s="164"/>
      <c r="BS233" s="276"/>
      <c r="BT233" s="276"/>
      <c r="BU233" s="276"/>
      <c r="BV233" s="276"/>
      <c r="BW233" s="276"/>
      <c r="BX233" s="276"/>
      <c r="BY233" s="276"/>
      <c r="BZ233" s="276"/>
      <c r="CA233" s="276"/>
      <c r="CB233" s="276"/>
      <c r="CC233" s="276"/>
      <c r="CD233" s="276"/>
      <c r="CE233" s="276"/>
      <c r="CG233" s="279"/>
      <c r="CI233" s="167"/>
      <c r="CJ233" s="167"/>
      <c r="CK233" s="167"/>
      <c r="CL233" s="283"/>
      <c r="CM233" s="167"/>
      <c r="CN233" s="167"/>
      <c r="CO233" s="167"/>
      <c r="CP233" s="283"/>
      <c r="CQ233" s="167"/>
      <c r="CR233" s="167"/>
      <c r="CS233" s="167"/>
      <c r="CT233" s="283"/>
      <c r="CU233" s="283"/>
      <c r="CV233" s="283"/>
      <c r="CW233" s="167"/>
      <c r="CX233" s="167"/>
      <c r="CY233" s="167"/>
    </row>
    <row r="234" spans="3:103" ht="9" customHeight="1" x14ac:dyDescent="0.25">
      <c r="C234" s="151" t="s">
        <v>8</v>
      </c>
      <c r="D234" s="151"/>
      <c r="E234" s="151"/>
      <c r="F234" s="151"/>
      <c r="G234" s="151"/>
      <c r="H234" s="151"/>
      <c r="I234" s="151"/>
      <c r="J234" s="151"/>
      <c r="K234" s="151"/>
      <c r="L234" s="151"/>
      <c r="M234" s="151"/>
      <c r="N234" s="151"/>
      <c r="O234" s="151"/>
      <c r="P234" s="151"/>
      <c r="Q234" s="151"/>
      <c r="R234" s="151"/>
      <c r="S234" s="151"/>
      <c r="T234" s="151"/>
      <c r="U234" s="151"/>
      <c r="V234" s="151"/>
      <c r="W234" s="151"/>
      <c r="X234" s="5"/>
      <c r="Y234" s="5"/>
      <c r="Z234" s="228" t="s">
        <v>28</v>
      </c>
      <c r="AA234" s="229"/>
      <c r="AB234" s="229"/>
      <c r="AC234" s="229"/>
      <c r="AD234" s="229"/>
      <c r="AE234" s="229"/>
      <c r="AF234" s="229"/>
      <c r="AG234" s="229"/>
      <c r="AH234" s="229"/>
      <c r="AI234" s="229"/>
      <c r="AJ234" s="229"/>
      <c r="AK234" s="229"/>
      <c r="AL234" s="230"/>
      <c r="AM234" s="189">
        <f t="shared" ref="AM234" si="775">IF(SUM(BS234:BU237)=0,"",SUM(BS234:BU237))</f>
        <v>3</v>
      </c>
      <c r="AN234" s="190"/>
      <c r="AO234" s="190"/>
      <c r="AP234" s="191"/>
      <c r="AQ234" s="195"/>
      <c r="AR234" s="196"/>
      <c r="AS234" s="196"/>
      <c r="AT234" s="197"/>
      <c r="AU234" s="201" t="str">
        <f t="shared" ref="AU234" si="776">IF(CL234&lt;&gt;"",CL234,"")</f>
        <v/>
      </c>
      <c r="AV234" s="202"/>
      <c r="AW234" s="202"/>
      <c r="AX234" s="202"/>
      <c r="AY234" s="205" t="str">
        <f t="shared" ref="AY234" si="777">IF(CS234&lt;&gt;"",CS234,"")</f>
        <v/>
      </c>
      <c r="AZ234" s="205"/>
      <c r="BA234" s="205"/>
      <c r="BB234" s="205"/>
      <c r="BC234" s="205"/>
      <c r="BD234" s="205"/>
      <c r="BE234" s="205" t="str">
        <f t="shared" ref="BE234" si="778">IF(CP234&lt;&gt;"",CP234,"")</f>
        <v/>
      </c>
      <c r="BF234" s="205"/>
      <c r="BG234" s="205"/>
      <c r="BH234" s="205"/>
      <c r="BI234" s="207"/>
      <c r="BO234" s="209">
        <v>5</v>
      </c>
      <c r="BQ234" s="164">
        <f>SUM(MAX(BN$12:BN237),BO234/10)</f>
        <v>5.5</v>
      </c>
      <c r="BS234" s="274" t="str">
        <f t="shared" ref="BS234:CE234" si="779">IF(INDEX(BS$18:BS$49,MATCH($BO234,$BO$18:$BO$49,0))="","",INDEX(BS$18:BS$49,MATCH($BO234,$BO$18:$BO$49,0)))</f>
        <v/>
      </c>
      <c r="BT234" s="274" t="str">
        <f t="shared" si="779"/>
        <v/>
      </c>
      <c r="BU234" s="274">
        <f t="shared" si="779"/>
        <v>3</v>
      </c>
      <c r="BV234" s="274" t="str">
        <f>IF(INDEX(BV$18:BV$49,MATCH($BO234,$BO$18:$BO$49,0))="","",INDEX(BV$18:BV$49,MATCH($BO234,$BO$18:$BO$49,0)))</f>
        <v/>
      </c>
      <c r="BW234" s="274" t="str">
        <f>IF(INDEX(BW$18:BW$49,MATCH($BO234,$BO$18:$BO$49,0))="","",INDEX(BW$18:BW$49,MATCH($BO234,$BO$18:$BO$49,0)))</f>
        <v/>
      </c>
      <c r="BX234" s="274">
        <f>IF(INDEX(BX$18:BX$49,MATCH($BO234,$BO$18:$BO$49,0))="","",INDEX(BX$18:BX$49,MATCH($BO234,$BO$18:$BO$49,0)))</f>
        <v>12.147877000000001</v>
      </c>
      <c r="BY234" s="274" t="str">
        <f t="shared" si="779"/>
        <v/>
      </c>
      <c r="BZ234" s="274" t="str">
        <f t="shared" si="779"/>
        <v/>
      </c>
      <c r="CA234" s="274">
        <f t="shared" si="779"/>
        <v>5598.1</v>
      </c>
      <c r="CB234" s="274" t="str">
        <f t="shared" si="779"/>
        <v/>
      </c>
      <c r="CC234" s="274" t="str">
        <f t="shared" si="779"/>
        <v/>
      </c>
      <c r="CD234" s="274">
        <f t="shared" si="779"/>
        <v>1</v>
      </c>
      <c r="CE234" s="274">
        <f t="shared" si="779"/>
        <v>8</v>
      </c>
      <c r="CG234" s="277" t="str">
        <f>IF(AQ234="","",IF(ISERROR(VALUE(AQ234)),"",AQ234))</f>
        <v/>
      </c>
      <c r="CI234" s="165" t="str">
        <f>IF(AND(BS234&lt;&gt;"",$CG234&lt;&gt;""),PRODUCT(BS234,$CG234),"")</f>
        <v/>
      </c>
      <c r="CJ234" s="165" t="str">
        <f>IF(AND(BT234&lt;&gt;"",$CG234&lt;&gt;""),PRODUCT(BT234,$CG234),"")</f>
        <v/>
      </c>
      <c r="CK234" s="165" t="str">
        <f>IF(AND(BU234&lt;&gt;"",$CG234&lt;&gt;""),PRODUCT(BU234,$CG234),"")</f>
        <v/>
      </c>
      <c r="CL234" s="281" t="str">
        <f t="shared" ref="CL234" si="780">IF(SUM(CI234:CK237)=0,"",SUM(CI234:CK237))</f>
        <v/>
      </c>
      <c r="CM234" s="165" t="str">
        <f t="shared" ref="CM234" si="781">IF(AND(BV234&lt;&gt;"",$CG234&lt;&gt;""),PRODUCT(BV234,$CG234),"")</f>
        <v/>
      </c>
      <c r="CN234" s="165" t="str">
        <f t="shared" ref="CN234" si="782">IF(AND(BW234&lt;&gt;"",$CG234&lt;&gt;""),PRODUCT(BW234,$CG234),"")</f>
        <v/>
      </c>
      <c r="CO234" s="165" t="str">
        <f t="shared" ref="CO234" si="783">IF(AND(BX234&lt;&gt;"",$CG234&lt;&gt;""),PRODUCT(BX234,$CG234),"")</f>
        <v/>
      </c>
      <c r="CP234" s="281" t="str">
        <f t="shared" ref="CP234" si="784">IF(SUM(CM234:CO237)=0,"",SUM(CM234:CO237))</f>
        <v/>
      </c>
      <c r="CQ234" s="165" t="str">
        <f t="shared" ref="CQ234" si="785">IF(AND(BY234&lt;&gt;"",$CG234&lt;&gt;""),PRODUCT(BY234,$CG234),"")</f>
        <v/>
      </c>
      <c r="CR234" s="165" t="str">
        <f t="shared" ref="CR234" si="786">IF(AND(BZ234&lt;&gt;"",$CG234&lt;&gt;""),PRODUCT(BZ234,$CG234),"")</f>
        <v/>
      </c>
      <c r="CS234" s="165" t="str">
        <f t="shared" ref="CS234" si="787">IF(AND(CA234&lt;&gt;"",$CG234&lt;&gt;""),PRODUCT(CA234,$CG234),"")</f>
        <v/>
      </c>
      <c r="CT234" s="281" t="str">
        <f t="shared" ref="CT234" si="788">IF(AND(CB234&lt;&gt;"",CQ234&lt;&gt;""),PRODUCT(CB234,CQ234),"")</f>
        <v/>
      </c>
      <c r="CU234" s="281" t="str">
        <f t="shared" ref="CU234" si="789">IF(AND(CC234&lt;&gt;"",CR234&lt;&gt;""),PRODUCT(CC234,CR234),"")</f>
        <v/>
      </c>
      <c r="CV234" s="281" t="str">
        <f t="shared" ref="CV234" si="790">IF(AND(CD234&lt;&gt;"",CS234&lt;&gt;""),PRODUCT(CD234,CS234),"")</f>
        <v/>
      </c>
      <c r="CW234" s="165" t="str">
        <f t="shared" ref="CW234" si="791">IF(AND($CE234&lt;&gt;"",CQ234&lt;&gt;""),PRODUCT($CE234,CQ234),"")</f>
        <v/>
      </c>
      <c r="CX234" s="165" t="str">
        <f t="shared" ref="CX234" si="792">IF(AND($CE234&lt;&gt;"",CR234&lt;&gt;""),PRODUCT($CE234,CR234),"")</f>
        <v/>
      </c>
      <c r="CY234" s="165" t="str">
        <f t="shared" ref="CY234" si="793">IF(AND($CE234&lt;&gt;"",CS234&lt;&gt;""),PRODUCT($CE234,CS234),"")</f>
        <v/>
      </c>
    </row>
    <row r="235" spans="3:103" ht="4.5" customHeight="1" x14ac:dyDescent="0.25">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5"/>
      <c r="Y235" s="5"/>
      <c r="Z235" s="231"/>
      <c r="AA235" s="232"/>
      <c r="AB235" s="232"/>
      <c r="AC235" s="232"/>
      <c r="AD235" s="232"/>
      <c r="AE235" s="232"/>
      <c r="AF235" s="232"/>
      <c r="AG235" s="232"/>
      <c r="AH235" s="232"/>
      <c r="AI235" s="232"/>
      <c r="AJ235" s="232"/>
      <c r="AK235" s="232"/>
      <c r="AL235" s="233"/>
      <c r="AM235" s="189"/>
      <c r="AN235" s="190"/>
      <c r="AO235" s="190"/>
      <c r="AP235" s="191"/>
      <c r="AQ235" s="195"/>
      <c r="AR235" s="196"/>
      <c r="AS235" s="196"/>
      <c r="AT235" s="197"/>
      <c r="AU235" s="201"/>
      <c r="AV235" s="202"/>
      <c r="AW235" s="202"/>
      <c r="AX235" s="202"/>
      <c r="AY235" s="205"/>
      <c r="AZ235" s="205"/>
      <c r="BA235" s="205"/>
      <c r="BB235" s="205"/>
      <c r="BC235" s="205"/>
      <c r="BD235" s="205"/>
      <c r="BE235" s="205"/>
      <c r="BF235" s="205"/>
      <c r="BG235" s="205"/>
      <c r="BH235" s="205"/>
      <c r="BI235" s="207"/>
      <c r="BO235" s="209"/>
      <c r="BQ235" s="164"/>
      <c r="BS235" s="275"/>
      <c r="BT235" s="275"/>
      <c r="BU235" s="275"/>
      <c r="BV235" s="275"/>
      <c r="BW235" s="275"/>
      <c r="BX235" s="275"/>
      <c r="BY235" s="275"/>
      <c r="BZ235" s="275"/>
      <c r="CA235" s="275"/>
      <c r="CB235" s="275"/>
      <c r="CC235" s="275"/>
      <c r="CD235" s="275"/>
      <c r="CE235" s="275"/>
      <c r="CG235" s="278"/>
      <c r="CI235" s="166"/>
      <c r="CJ235" s="166"/>
      <c r="CK235" s="166"/>
      <c r="CL235" s="282"/>
      <c r="CM235" s="166"/>
      <c r="CN235" s="166"/>
      <c r="CO235" s="166"/>
      <c r="CP235" s="282"/>
      <c r="CQ235" s="166"/>
      <c r="CR235" s="166"/>
      <c r="CS235" s="166"/>
      <c r="CT235" s="282"/>
      <c r="CU235" s="282"/>
      <c r="CV235" s="282"/>
      <c r="CW235" s="166"/>
      <c r="CX235" s="166"/>
      <c r="CY235" s="166"/>
    </row>
    <row r="236" spans="3:103" ht="9" customHeight="1" x14ac:dyDescent="0.25">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5"/>
      <c r="Y236" s="5"/>
      <c r="Z236" s="231"/>
      <c r="AA236" s="232"/>
      <c r="AB236" s="232"/>
      <c r="AC236" s="232"/>
      <c r="AD236" s="232"/>
      <c r="AE236" s="232"/>
      <c r="AF236" s="232"/>
      <c r="AG236" s="232"/>
      <c r="AH236" s="232"/>
      <c r="AI236" s="232"/>
      <c r="AJ236" s="232"/>
      <c r="AK236" s="232"/>
      <c r="AL236" s="233"/>
      <c r="AM236" s="189"/>
      <c r="AN236" s="190"/>
      <c r="AO236" s="190"/>
      <c r="AP236" s="191"/>
      <c r="AQ236" s="195"/>
      <c r="AR236" s="196"/>
      <c r="AS236" s="196"/>
      <c r="AT236" s="197"/>
      <c r="AU236" s="201"/>
      <c r="AV236" s="202"/>
      <c r="AW236" s="202"/>
      <c r="AX236" s="202"/>
      <c r="AY236" s="205"/>
      <c r="AZ236" s="205"/>
      <c r="BA236" s="205"/>
      <c r="BB236" s="205"/>
      <c r="BC236" s="205"/>
      <c r="BD236" s="205"/>
      <c r="BE236" s="205"/>
      <c r="BF236" s="205"/>
      <c r="BG236" s="205"/>
      <c r="BH236" s="205"/>
      <c r="BI236" s="207"/>
      <c r="BO236" s="209"/>
      <c r="BQ236" s="164"/>
      <c r="BS236" s="275"/>
      <c r="BT236" s="275"/>
      <c r="BU236" s="275"/>
      <c r="BV236" s="275"/>
      <c r="BW236" s="275"/>
      <c r="BX236" s="275"/>
      <c r="BY236" s="275"/>
      <c r="BZ236" s="275"/>
      <c r="CA236" s="275"/>
      <c r="CB236" s="275"/>
      <c r="CC236" s="275"/>
      <c r="CD236" s="275"/>
      <c r="CE236" s="275"/>
      <c r="CG236" s="278"/>
      <c r="CI236" s="166"/>
      <c r="CJ236" s="166"/>
      <c r="CK236" s="166"/>
      <c r="CL236" s="282"/>
      <c r="CM236" s="166"/>
      <c r="CN236" s="166"/>
      <c r="CO236" s="166"/>
      <c r="CP236" s="282"/>
      <c r="CQ236" s="166"/>
      <c r="CR236" s="166"/>
      <c r="CS236" s="166"/>
      <c r="CT236" s="282"/>
      <c r="CU236" s="282"/>
      <c r="CV236" s="282"/>
      <c r="CW236" s="166"/>
      <c r="CX236" s="166"/>
      <c r="CY236" s="166"/>
    </row>
    <row r="237" spans="3:103" ht="4.5" customHeight="1" x14ac:dyDescent="0.25">
      <c r="C237" s="5"/>
      <c r="D237" s="5"/>
      <c r="E237" s="5"/>
      <c r="F237" s="5"/>
      <c r="G237" s="5"/>
      <c r="H237" s="5"/>
      <c r="I237" s="5"/>
      <c r="J237" s="5"/>
      <c r="K237" s="5"/>
      <c r="L237" s="5"/>
      <c r="M237" s="5"/>
      <c r="N237" s="5"/>
      <c r="O237" s="5"/>
      <c r="P237" s="5"/>
      <c r="Q237" s="5"/>
      <c r="R237" s="5"/>
      <c r="S237" s="5"/>
      <c r="T237" s="5"/>
      <c r="U237" s="5"/>
      <c r="V237" s="5"/>
      <c r="W237" s="5"/>
      <c r="X237" s="5"/>
      <c r="Y237" s="5"/>
      <c r="Z237" s="234"/>
      <c r="AA237" s="235"/>
      <c r="AB237" s="235"/>
      <c r="AC237" s="235"/>
      <c r="AD237" s="235"/>
      <c r="AE237" s="235"/>
      <c r="AF237" s="235"/>
      <c r="AG237" s="235"/>
      <c r="AH237" s="235"/>
      <c r="AI237" s="235"/>
      <c r="AJ237" s="235"/>
      <c r="AK237" s="235"/>
      <c r="AL237" s="236"/>
      <c r="AM237" s="189"/>
      <c r="AN237" s="190"/>
      <c r="AO237" s="190"/>
      <c r="AP237" s="191"/>
      <c r="AQ237" s="195"/>
      <c r="AR237" s="196"/>
      <c r="AS237" s="196"/>
      <c r="AT237" s="197"/>
      <c r="AU237" s="201"/>
      <c r="AV237" s="202"/>
      <c r="AW237" s="202"/>
      <c r="AX237" s="202"/>
      <c r="AY237" s="205"/>
      <c r="AZ237" s="205"/>
      <c r="BA237" s="205"/>
      <c r="BB237" s="205"/>
      <c r="BC237" s="205"/>
      <c r="BD237" s="205"/>
      <c r="BE237" s="205"/>
      <c r="BF237" s="205"/>
      <c r="BG237" s="205"/>
      <c r="BH237" s="205"/>
      <c r="BI237" s="207"/>
      <c r="BO237" s="209"/>
      <c r="BQ237" s="164"/>
      <c r="BS237" s="276"/>
      <c r="BT237" s="276"/>
      <c r="BU237" s="276"/>
      <c r="BV237" s="276"/>
      <c r="BW237" s="276"/>
      <c r="BX237" s="276"/>
      <c r="BY237" s="276"/>
      <c r="BZ237" s="276"/>
      <c r="CA237" s="276"/>
      <c r="CB237" s="276"/>
      <c r="CC237" s="276"/>
      <c r="CD237" s="276"/>
      <c r="CE237" s="276"/>
      <c r="CG237" s="279"/>
      <c r="CI237" s="167"/>
      <c r="CJ237" s="167"/>
      <c r="CK237" s="167"/>
      <c r="CL237" s="283"/>
      <c r="CM237" s="167"/>
      <c r="CN237" s="167"/>
      <c r="CO237" s="167"/>
      <c r="CP237" s="283"/>
      <c r="CQ237" s="167"/>
      <c r="CR237" s="167"/>
      <c r="CS237" s="167"/>
      <c r="CT237" s="283"/>
      <c r="CU237" s="283"/>
      <c r="CV237" s="283"/>
      <c r="CW237" s="167"/>
      <c r="CX237" s="167"/>
      <c r="CY237" s="167"/>
    </row>
    <row r="238" spans="3:103" ht="9" customHeight="1" x14ac:dyDescent="0.25">
      <c r="C238" s="152" t="s">
        <v>14</v>
      </c>
      <c r="D238" s="152"/>
      <c r="E238" s="152"/>
      <c r="F238" s="152"/>
      <c r="G238" s="152"/>
      <c r="H238" s="152"/>
      <c r="I238" s="152"/>
      <c r="J238" s="152"/>
      <c r="K238" s="157"/>
      <c r="L238" s="210"/>
      <c r="M238" s="211"/>
      <c r="N238" s="211"/>
      <c r="O238" s="211"/>
      <c r="P238" s="211"/>
      <c r="Q238" s="211"/>
      <c r="R238" s="211"/>
      <c r="S238" s="211"/>
      <c r="T238" s="211"/>
      <c r="U238" s="211"/>
      <c r="V238" s="211"/>
      <c r="W238" s="212"/>
      <c r="X238" s="5"/>
      <c r="Y238" s="5"/>
      <c r="Z238" s="228" t="s">
        <v>29</v>
      </c>
      <c r="AA238" s="229"/>
      <c r="AB238" s="229"/>
      <c r="AC238" s="229"/>
      <c r="AD238" s="229"/>
      <c r="AE238" s="229"/>
      <c r="AF238" s="229"/>
      <c r="AG238" s="229"/>
      <c r="AH238" s="229"/>
      <c r="AI238" s="229"/>
      <c r="AJ238" s="229"/>
      <c r="AK238" s="229"/>
      <c r="AL238" s="230"/>
      <c r="AM238" s="189">
        <f t="shared" ref="AM238" si="794">IF(SUM(BS238:BU241)=0,"",SUM(BS238:BU241))</f>
        <v>3</v>
      </c>
      <c r="AN238" s="190"/>
      <c r="AO238" s="190"/>
      <c r="AP238" s="191"/>
      <c r="AQ238" s="195"/>
      <c r="AR238" s="196"/>
      <c r="AS238" s="196"/>
      <c r="AT238" s="197"/>
      <c r="AU238" s="201" t="str">
        <f t="shared" ref="AU238" si="795">IF(CL238&lt;&gt;"",CL238,"")</f>
        <v/>
      </c>
      <c r="AV238" s="202"/>
      <c r="AW238" s="202"/>
      <c r="AX238" s="202"/>
      <c r="AY238" s="205" t="str">
        <f t="shared" ref="AY238" si="796">IF(CS238&lt;&gt;"",CS238,"")</f>
        <v/>
      </c>
      <c r="AZ238" s="205"/>
      <c r="BA238" s="205"/>
      <c r="BB238" s="205"/>
      <c r="BC238" s="205"/>
      <c r="BD238" s="205"/>
      <c r="BE238" s="205" t="str">
        <f t="shared" ref="BE238" si="797">IF(CP238&lt;&gt;"",CP238,"")</f>
        <v/>
      </c>
      <c r="BF238" s="205"/>
      <c r="BG238" s="205"/>
      <c r="BH238" s="205"/>
      <c r="BI238" s="207"/>
      <c r="BO238" s="209">
        <v>6</v>
      </c>
      <c r="BQ238" s="164">
        <f>SUM(MAX(BN$12:BN241),BO238/10)</f>
        <v>5.6</v>
      </c>
      <c r="BS238" s="274" t="str">
        <f t="shared" ref="BS238:CE238" si="798">IF(INDEX(BS$18:BS$49,MATCH($BO238,$BO$18:$BO$49,0))="","",INDEX(BS$18:BS$49,MATCH($BO238,$BO$18:$BO$49,0)))</f>
        <v/>
      </c>
      <c r="BT238" s="274" t="str">
        <f t="shared" si="798"/>
        <v/>
      </c>
      <c r="BU238" s="274">
        <f t="shared" si="798"/>
        <v>3</v>
      </c>
      <c r="BV238" s="274" t="str">
        <f>IF(INDEX(BV$18:BV$49,MATCH($BO238,$BO$18:$BO$49,0))="","",INDEX(BV$18:BV$49,MATCH($BO238,$BO$18:$BO$49,0)))</f>
        <v/>
      </c>
      <c r="BW238" s="274" t="str">
        <f>IF(INDEX(BW$18:BW$49,MATCH($BO238,$BO$18:$BO$49,0))="","",INDEX(BW$18:BW$49,MATCH($BO238,$BO$18:$BO$49,0)))</f>
        <v/>
      </c>
      <c r="BX238" s="274">
        <f>IF(INDEX(BX$18:BX$49,MATCH($BO238,$BO$18:$BO$49,0))="","",INDEX(BX$18:BX$49,MATCH($BO238,$BO$18:$BO$49,0)))</f>
        <v>12.147877000000001</v>
      </c>
      <c r="BY238" s="274" t="str">
        <f t="shared" si="798"/>
        <v/>
      </c>
      <c r="BZ238" s="274" t="str">
        <f t="shared" si="798"/>
        <v/>
      </c>
      <c r="CA238" s="274">
        <f t="shared" si="798"/>
        <v>5598.1</v>
      </c>
      <c r="CB238" s="274" t="str">
        <f t="shared" si="798"/>
        <v/>
      </c>
      <c r="CC238" s="274" t="str">
        <f t="shared" si="798"/>
        <v/>
      </c>
      <c r="CD238" s="274">
        <f t="shared" si="798"/>
        <v>1</v>
      </c>
      <c r="CE238" s="274">
        <f t="shared" si="798"/>
        <v>8</v>
      </c>
      <c r="CG238" s="277" t="str">
        <f>IF(AQ238="","",IF(ISERROR(VALUE(AQ238)),"",AQ238))</f>
        <v/>
      </c>
      <c r="CI238" s="165" t="str">
        <f>IF(AND(BS238&lt;&gt;"",$CG238&lt;&gt;""),PRODUCT(BS238,$CG238),"")</f>
        <v/>
      </c>
      <c r="CJ238" s="165" t="str">
        <f>IF(AND(BT238&lt;&gt;"",$CG238&lt;&gt;""),PRODUCT(BT238,$CG238),"")</f>
        <v/>
      </c>
      <c r="CK238" s="165" t="str">
        <f>IF(AND(BU238&lt;&gt;"",$CG238&lt;&gt;""),PRODUCT(BU238,$CG238),"")</f>
        <v/>
      </c>
      <c r="CL238" s="281" t="str">
        <f t="shared" ref="CL238" si="799">IF(SUM(CI238:CK241)=0,"",SUM(CI238:CK241))</f>
        <v/>
      </c>
      <c r="CM238" s="165" t="str">
        <f t="shared" ref="CM238" si="800">IF(AND(BV238&lt;&gt;"",$CG238&lt;&gt;""),PRODUCT(BV238,$CG238),"")</f>
        <v/>
      </c>
      <c r="CN238" s="165" t="str">
        <f t="shared" ref="CN238" si="801">IF(AND(BW238&lt;&gt;"",$CG238&lt;&gt;""),PRODUCT(BW238,$CG238),"")</f>
        <v/>
      </c>
      <c r="CO238" s="165" t="str">
        <f t="shared" ref="CO238" si="802">IF(AND(BX238&lt;&gt;"",$CG238&lt;&gt;""),PRODUCT(BX238,$CG238),"")</f>
        <v/>
      </c>
      <c r="CP238" s="281" t="str">
        <f t="shared" ref="CP238" si="803">IF(SUM(CM238:CO241)=0,"",SUM(CM238:CO241))</f>
        <v/>
      </c>
      <c r="CQ238" s="165" t="str">
        <f t="shared" ref="CQ238" si="804">IF(AND(BY238&lt;&gt;"",$CG238&lt;&gt;""),PRODUCT(BY238,$CG238),"")</f>
        <v/>
      </c>
      <c r="CR238" s="165" t="str">
        <f t="shared" ref="CR238" si="805">IF(AND(BZ238&lt;&gt;"",$CG238&lt;&gt;""),PRODUCT(BZ238,$CG238),"")</f>
        <v/>
      </c>
      <c r="CS238" s="165" t="str">
        <f t="shared" ref="CS238" si="806">IF(AND(CA238&lt;&gt;"",$CG238&lt;&gt;""),PRODUCT(CA238,$CG238),"")</f>
        <v/>
      </c>
      <c r="CT238" s="281" t="str">
        <f t="shared" ref="CT238" si="807">IF(AND(CB238&lt;&gt;"",CQ238&lt;&gt;""),PRODUCT(CB238,CQ238),"")</f>
        <v/>
      </c>
      <c r="CU238" s="281" t="str">
        <f t="shared" ref="CU238" si="808">IF(AND(CC238&lt;&gt;"",CR238&lt;&gt;""),PRODUCT(CC238,CR238),"")</f>
        <v/>
      </c>
      <c r="CV238" s="281" t="str">
        <f t="shared" ref="CV238" si="809">IF(AND(CD238&lt;&gt;"",CS238&lt;&gt;""),PRODUCT(CD238,CS238),"")</f>
        <v/>
      </c>
      <c r="CW238" s="165" t="str">
        <f t="shared" ref="CW238" si="810">IF(AND($CE238&lt;&gt;"",CQ238&lt;&gt;""),PRODUCT($CE238,CQ238),"")</f>
        <v/>
      </c>
      <c r="CX238" s="165" t="str">
        <f t="shared" ref="CX238" si="811">IF(AND($CE238&lt;&gt;"",CR238&lt;&gt;""),PRODUCT($CE238,CR238),"")</f>
        <v/>
      </c>
      <c r="CY238" s="165" t="str">
        <f t="shared" ref="CY238" si="812">IF(AND($CE238&lt;&gt;"",CS238&lt;&gt;""),PRODUCT($CE238,CS238),"")</f>
        <v/>
      </c>
    </row>
    <row r="239" spans="3:103" ht="4.5" customHeight="1" x14ac:dyDescent="0.25">
      <c r="C239" s="152"/>
      <c r="D239" s="152"/>
      <c r="E239" s="152"/>
      <c r="F239" s="152"/>
      <c r="G239" s="152"/>
      <c r="H239" s="152"/>
      <c r="I239" s="152"/>
      <c r="J239" s="152"/>
      <c r="K239" s="157"/>
      <c r="L239" s="213"/>
      <c r="M239" s="214"/>
      <c r="N239" s="214"/>
      <c r="O239" s="214"/>
      <c r="P239" s="214"/>
      <c r="Q239" s="214"/>
      <c r="R239" s="214"/>
      <c r="S239" s="214"/>
      <c r="T239" s="214"/>
      <c r="U239" s="214"/>
      <c r="V239" s="214"/>
      <c r="W239" s="215"/>
      <c r="X239" s="5"/>
      <c r="Y239" s="5"/>
      <c r="Z239" s="231"/>
      <c r="AA239" s="232"/>
      <c r="AB239" s="232"/>
      <c r="AC239" s="232"/>
      <c r="AD239" s="232"/>
      <c r="AE239" s="232"/>
      <c r="AF239" s="232"/>
      <c r="AG239" s="232"/>
      <c r="AH239" s="232"/>
      <c r="AI239" s="232"/>
      <c r="AJ239" s="232"/>
      <c r="AK239" s="232"/>
      <c r="AL239" s="233"/>
      <c r="AM239" s="189"/>
      <c r="AN239" s="190"/>
      <c r="AO239" s="190"/>
      <c r="AP239" s="191"/>
      <c r="AQ239" s="195"/>
      <c r="AR239" s="196"/>
      <c r="AS239" s="196"/>
      <c r="AT239" s="197"/>
      <c r="AU239" s="201"/>
      <c r="AV239" s="202"/>
      <c r="AW239" s="202"/>
      <c r="AX239" s="202"/>
      <c r="AY239" s="205"/>
      <c r="AZ239" s="205"/>
      <c r="BA239" s="205"/>
      <c r="BB239" s="205"/>
      <c r="BC239" s="205"/>
      <c r="BD239" s="205"/>
      <c r="BE239" s="205"/>
      <c r="BF239" s="205"/>
      <c r="BG239" s="205"/>
      <c r="BH239" s="205"/>
      <c r="BI239" s="207"/>
      <c r="BO239" s="209"/>
      <c r="BQ239" s="164"/>
      <c r="BS239" s="275"/>
      <c r="BT239" s="275"/>
      <c r="BU239" s="275"/>
      <c r="BV239" s="275"/>
      <c r="BW239" s="275"/>
      <c r="BX239" s="275"/>
      <c r="BY239" s="275"/>
      <c r="BZ239" s="275"/>
      <c r="CA239" s="275"/>
      <c r="CB239" s="275"/>
      <c r="CC239" s="275"/>
      <c r="CD239" s="275"/>
      <c r="CE239" s="275"/>
      <c r="CG239" s="278"/>
      <c r="CI239" s="166"/>
      <c r="CJ239" s="166"/>
      <c r="CK239" s="166"/>
      <c r="CL239" s="282"/>
      <c r="CM239" s="166"/>
      <c r="CN239" s="166"/>
      <c r="CO239" s="166"/>
      <c r="CP239" s="282"/>
      <c r="CQ239" s="166"/>
      <c r="CR239" s="166"/>
      <c r="CS239" s="166"/>
      <c r="CT239" s="282"/>
      <c r="CU239" s="282"/>
      <c r="CV239" s="282"/>
      <c r="CW239" s="166"/>
      <c r="CX239" s="166"/>
      <c r="CY239" s="166"/>
    </row>
    <row r="240" spans="3:103" ht="9" customHeight="1" x14ac:dyDescent="0.25">
      <c r="C240" s="152"/>
      <c r="D240" s="152"/>
      <c r="E240" s="152"/>
      <c r="F240" s="152"/>
      <c r="G240" s="152"/>
      <c r="H240" s="152"/>
      <c r="I240" s="152"/>
      <c r="J240" s="152"/>
      <c r="K240" s="157"/>
      <c r="L240" s="216"/>
      <c r="M240" s="217"/>
      <c r="N240" s="217"/>
      <c r="O240" s="217"/>
      <c r="P240" s="217"/>
      <c r="Q240" s="217"/>
      <c r="R240" s="217"/>
      <c r="S240" s="217"/>
      <c r="T240" s="217"/>
      <c r="U240" s="217"/>
      <c r="V240" s="217"/>
      <c r="W240" s="218"/>
      <c r="X240" s="5"/>
      <c r="Y240" s="5"/>
      <c r="Z240" s="231"/>
      <c r="AA240" s="232"/>
      <c r="AB240" s="232"/>
      <c r="AC240" s="232"/>
      <c r="AD240" s="232"/>
      <c r="AE240" s="232"/>
      <c r="AF240" s="232"/>
      <c r="AG240" s="232"/>
      <c r="AH240" s="232"/>
      <c r="AI240" s="232"/>
      <c r="AJ240" s="232"/>
      <c r="AK240" s="232"/>
      <c r="AL240" s="233"/>
      <c r="AM240" s="189"/>
      <c r="AN240" s="190"/>
      <c r="AO240" s="190"/>
      <c r="AP240" s="191"/>
      <c r="AQ240" s="195"/>
      <c r="AR240" s="196"/>
      <c r="AS240" s="196"/>
      <c r="AT240" s="197"/>
      <c r="AU240" s="201"/>
      <c r="AV240" s="202"/>
      <c r="AW240" s="202"/>
      <c r="AX240" s="202"/>
      <c r="AY240" s="205"/>
      <c r="AZ240" s="205"/>
      <c r="BA240" s="205"/>
      <c r="BB240" s="205"/>
      <c r="BC240" s="205"/>
      <c r="BD240" s="205"/>
      <c r="BE240" s="205"/>
      <c r="BF240" s="205"/>
      <c r="BG240" s="205"/>
      <c r="BH240" s="205"/>
      <c r="BI240" s="207"/>
      <c r="BO240" s="209"/>
      <c r="BQ240" s="164"/>
      <c r="BS240" s="275"/>
      <c r="BT240" s="275"/>
      <c r="BU240" s="275"/>
      <c r="BV240" s="275"/>
      <c r="BW240" s="275"/>
      <c r="BX240" s="275"/>
      <c r="BY240" s="275"/>
      <c r="BZ240" s="275"/>
      <c r="CA240" s="275"/>
      <c r="CB240" s="275"/>
      <c r="CC240" s="275"/>
      <c r="CD240" s="275"/>
      <c r="CE240" s="275"/>
      <c r="CG240" s="278"/>
      <c r="CI240" s="166"/>
      <c r="CJ240" s="166"/>
      <c r="CK240" s="166"/>
      <c r="CL240" s="282"/>
      <c r="CM240" s="166"/>
      <c r="CN240" s="166"/>
      <c r="CO240" s="166"/>
      <c r="CP240" s="282"/>
      <c r="CQ240" s="166"/>
      <c r="CR240" s="166"/>
      <c r="CS240" s="166"/>
      <c r="CT240" s="282"/>
      <c r="CU240" s="282"/>
      <c r="CV240" s="282"/>
      <c r="CW240" s="166"/>
      <c r="CX240" s="166"/>
      <c r="CY240" s="166"/>
    </row>
    <row r="241" spans="2:104" ht="4.5" customHeight="1" x14ac:dyDescent="0.25">
      <c r="C241" s="5"/>
      <c r="D241" s="5"/>
      <c r="E241" s="5"/>
      <c r="F241" s="5"/>
      <c r="G241" s="5"/>
      <c r="H241" s="5"/>
      <c r="I241" s="5"/>
      <c r="J241" s="5"/>
      <c r="K241" s="5"/>
      <c r="L241" s="5"/>
      <c r="M241" s="5"/>
      <c r="N241" s="5"/>
      <c r="O241" s="5"/>
      <c r="P241" s="5"/>
      <c r="Q241" s="5"/>
      <c r="R241" s="5"/>
      <c r="S241" s="5"/>
      <c r="T241" s="5"/>
      <c r="U241" s="5"/>
      <c r="V241" s="5"/>
      <c r="W241" s="5"/>
      <c r="X241" s="5"/>
      <c r="Y241" s="5"/>
      <c r="Z241" s="234"/>
      <c r="AA241" s="235"/>
      <c r="AB241" s="235"/>
      <c r="AC241" s="235"/>
      <c r="AD241" s="235"/>
      <c r="AE241" s="235"/>
      <c r="AF241" s="235"/>
      <c r="AG241" s="235"/>
      <c r="AH241" s="235"/>
      <c r="AI241" s="235"/>
      <c r="AJ241" s="235"/>
      <c r="AK241" s="235"/>
      <c r="AL241" s="236"/>
      <c r="AM241" s="189"/>
      <c r="AN241" s="190"/>
      <c r="AO241" s="190"/>
      <c r="AP241" s="191"/>
      <c r="AQ241" s="195"/>
      <c r="AR241" s="196"/>
      <c r="AS241" s="196"/>
      <c r="AT241" s="197"/>
      <c r="AU241" s="201"/>
      <c r="AV241" s="202"/>
      <c r="AW241" s="202"/>
      <c r="AX241" s="202"/>
      <c r="AY241" s="205"/>
      <c r="AZ241" s="205"/>
      <c r="BA241" s="205"/>
      <c r="BB241" s="205"/>
      <c r="BC241" s="205"/>
      <c r="BD241" s="205"/>
      <c r="BE241" s="205"/>
      <c r="BF241" s="205"/>
      <c r="BG241" s="205"/>
      <c r="BH241" s="205"/>
      <c r="BI241" s="207"/>
      <c r="BO241" s="209"/>
      <c r="BQ241" s="164"/>
      <c r="BS241" s="276"/>
      <c r="BT241" s="276"/>
      <c r="BU241" s="276"/>
      <c r="BV241" s="276"/>
      <c r="BW241" s="276"/>
      <c r="BX241" s="276"/>
      <c r="BY241" s="276"/>
      <c r="BZ241" s="276"/>
      <c r="CA241" s="276"/>
      <c r="CB241" s="276"/>
      <c r="CC241" s="276"/>
      <c r="CD241" s="276"/>
      <c r="CE241" s="276"/>
      <c r="CG241" s="279"/>
      <c r="CI241" s="167"/>
      <c r="CJ241" s="167"/>
      <c r="CK241" s="167"/>
      <c r="CL241" s="283"/>
      <c r="CM241" s="167"/>
      <c r="CN241" s="167"/>
      <c r="CO241" s="167"/>
      <c r="CP241" s="283"/>
      <c r="CQ241" s="167"/>
      <c r="CR241" s="167"/>
      <c r="CS241" s="167"/>
      <c r="CT241" s="283"/>
      <c r="CU241" s="283"/>
      <c r="CV241" s="283"/>
      <c r="CW241" s="167"/>
      <c r="CX241" s="167"/>
      <c r="CY241" s="167"/>
    </row>
    <row r="242" spans="2:104" ht="9" customHeight="1" x14ac:dyDescent="0.25">
      <c r="C242" s="247" t="s">
        <v>187</v>
      </c>
      <c r="D242" s="152"/>
      <c r="E242" s="152"/>
      <c r="F242" s="152"/>
      <c r="G242" s="152"/>
      <c r="H242" s="152"/>
      <c r="I242" s="152"/>
      <c r="J242" s="152"/>
      <c r="K242" s="157"/>
      <c r="L242" s="248"/>
      <c r="M242" s="249"/>
      <c r="N242" s="249"/>
      <c r="O242" s="249"/>
      <c r="P242" s="249"/>
      <c r="Q242" s="249"/>
      <c r="R242" s="249"/>
      <c r="S242" s="249"/>
      <c r="T242" s="249"/>
      <c r="U242" s="249"/>
      <c r="V242" s="249"/>
      <c r="W242" s="250"/>
      <c r="X242" s="5"/>
      <c r="Y242" s="5"/>
      <c r="Z242" s="228" t="s">
        <v>30</v>
      </c>
      <c r="AA242" s="229"/>
      <c r="AB242" s="229"/>
      <c r="AC242" s="229"/>
      <c r="AD242" s="229"/>
      <c r="AE242" s="229"/>
      <c r="AF242" s="229"/>
      <c r="AG242" s="229"/>
      <c r="AH242" s="229"/>
      <c r="AI242" s="229"/>
      <c r="AJ242" s="229"/>
      <c r="AK242" s="229"/>
      <c r="AL242" s="230"/>
      <c r="AM242" s="189">
        <f t="shared" ref="AM242" si="813">IF(SUM(BS242:BU245)=0,"",SUM(BS242:BU245))</f>
        <v>35</v>
      </c>
      <c r="AN242" s="190"/>
      <c r="AO242" s="190"/>
      <c r="AP242" s="191"/>
      <c r="AQ242" s="195"/>
      <c r="AR242" s="196"/>
      <c r="AS242" s="196"/>
      <c r="AT242" s="197"/>
      <c r="AU242" s="201" t="str">
        <f t="shared" ref="AU242" si="814">IF(CL242&lt;&gt;"",CL242,"")</f>
        <v/>
      </c>
      <c r="AV242" s="202"/>
      <c r="AW242" s="202"/>
      <c r="AX242" s="202"/>
      <c r="AY242" s="205" t="str">
        <f t="shared" ref="AY242" si="815">IF(CS242&lt;&gt;"",CS242,"")</f>
        <v/>
      </c>
      <c r="AZ242" s="205"/>
      <c r="BA242" s="205"/>
      <c r="BB242" s="205"/>
      <c r="BC242" s="205"/>
      <c r="BD242" s="205"/>
      <c r="BE242" s="205" t="str">
        <f t="shared" ref="BE242" si="816">IF(CP242&lt;&gt;"",CP242,"")</f>
        <v/>
      </c>
      <c r="BF242" s="205"/>
      <c r="BG242" s="205"/>
      <c r="BH242" s="205"/>
      <c r="BI242" s="207"/>
      <c r="BO242" s="209">
        <v>7</v>
      </c>
      <c r="BQ242" s="164">
        <f>SUM(MAX(BN$12:BN245),BO242/10)</f>
        <v>5.7</v>
      </c>
      <c r="BS242" s="274" t="str">
        <f t="shared" ref="BS242:CE242" si="817">IF(INDEX(BS$18:BS$49,MATCH($BO242,$BO$18:$BO$49,0))="","",INDEX(BS$18:BS$49,MATCH($BO242,$BO$18:$BO$49,0)))</f>
        <v/>
      </c>
      <c r="BT242" s="274" t="str">
        <f t="shared" si="817"/>
        <v/>
      </c>
      <c r="BU242" s="274">
        <f t="shared" si="817"/>
        <v>35</v>
      </c>
      <c r="BV242" s="274" t="str">
        <f>IF(INDEX(BV$18:BV$49,MATCH($BO242,$BO$18:$BO$49,0))="","",INDEX(BV$18:BV$49,MATCH($BO242,$BO$18:$BO$49,0)))</f>
        <v/>
      </c>
      <c r="BW242" s="274" t="str">
        <f>IF(INDEX(BW$18:BW$49,MATCH($BO242,$BO$18:$BO$49,0))="","",INDEX(BW$18:BW$49,MATCH($BO242,$BO$18:$BO$49,0)))</f>
        <v/>
      </c>
      <c r="BX242" s="274">
        <f>IF(INDEX(BX$18:BX$49,MATCH($BO242,$BO$18:$BO$49,0))="","",INDEX(BX$18:BX$49,MATCH($BO242,$BO$18:$BO$49,0)))</f>
        <v>13.02</v>
      </c>
      <c r="BY242" s="274" t="str">
        <f t="shared" si="817"/>
        <v/>
      </c>
      <c r="BZ242" s="274" t="str">
        <f t="shared" si="817"/>
        <v/>
      </c>
      <c r="CA242" s="274">
        <f t="shared" si="817"/>
        <v>6000</v>
      </c>
      <c r="CB242" s="274" t="str">
        <f t="shared" si="817"/>
        <v/>
      </c>
      <c r="CC242" s="274" t="str">
        <f t="shared" si="817"/>
        <v/>
      </c>
      <c r="CD242" s="274">
        <f t="shared" si="817"/>
        <v>1</v>
      </c>
      <c r="CE242" s="274">
        <f t="shared" si="817"/>
        <v>8</v>
      </c>
      <c r="CG242" s="277" t="str">
        <f>IF(AQ242="","",IF(ISERROR(VALUE(AQ242)),"",AQ242))</f>
        <v/>
      </c>
      <c r="CI242" s="165" t="str">
        <f>IF(AND(BS242&lt;&gt;"",$CG242&lt;&gt;""),PRODUCT(BS242,$CG242),"")</f>
        <v/>
      </c>
      <c r="CJ242" s="165" t="str">
        <f>IF(AND(BT242&lt;&gt;"",$CG242&lt;&gt;""),PRODUCT(BT242,$CG242),"")</f>
        <v/>
      </c>
      <c r="CK242" s="165" t="str">
        <f>IF(AND(BU242&lt;&gt;"",$CG242&lt;&gt;""),PRODUCT(BU242,$CG242),"")</f>
        <v/>
      </c>
      <c r="CL242" s="281" t="str">
        <f t="shared" ref="CL242" si="818">IF(SUM(CI242:CK245)=0,"",SUM(CI242:CK245))</f>
        <v/>
      </c>
      <c r="CM242" s="165" t="str">
        <f t="shared" ref="CM242" si="819">IF(AND(BV242&lt;&gt;"",$CG242&lt;&gt;""),PRODUCT(BV242,$CG242),"")</f>
        <v/>
      </c>
      <c r="CN242" s="165" t="str">
        <f t="shared" ref="CN242" si="820">IF(AND(BW242&lt;&gt;"",$CG242&lt;&gt;""),PRODUCT(BW242,$CG242),"")</f>
        <v/>
      </c>
      <c r="CO242" s="165" t="str">
        <f t="shared" ref="CO242" si="821">IF(AND(BX242&lt;&gt;"",$CG242&lt;&gt;""),PRODUCT(BX242,$CG242),"")</f>
        <v/>
      </c>
      <c r="CP242" s="281" t="str">
        <f t="shared" ref="CP242" si="822">IF(SUM(CM242:CO245)=0,"",SUM(CM242:CO245))</f>
        <v/>
      </c>
      <c r="CQ242" s="165" t="str">
        <f t="shared" ref="CQ242" si="823">IF(AND(BY242&lt;&gt;"",$CG242&lt;&gt;""),PRODUCT(BY242,$CG242),"")</f>
        <v/>
      </c>
      <c r="CR242" s="165" t="str">
        <f t="shared" ref="CR242" si="824">IF(AND(BZ242&lt;&gt;"",$CG242&lt;&gt;""),PRODUCT(BZ242,$CG242),"")</f>
        <v/>
      </c>
      <c r="CS242" s="165" t="str">
        <f t="shared" ref="CS242" si="825">IF(AND(CA242&lt;&gt;"",$CG242&lt;&gt;""),PRODUCT(CA242,$CG242),"")</f>
        <v/>
      </c>
      <c r="CT242" s="281" t="str">
        <f t="shared" ref="CT242" si="826">IF(AND(CB242&lt;&gt;"",CQ242&lt;&gt;""),PRODUCT(CB242,CQ242),"")</f>
        <v/>
      </c>
      <c r="CU242" s="281" t="str">
        <f t="shared" ref="CU242" si="827">IF(AND(CC242&lt;&gt;"",CR242&lt;&gt;""),PRODUCT(CC242,CR242),"")</f>
        <v/>
      </c>
      <c r="CV242" s="281" t="str">
        <f t="shared" ref="CV242" si="828">IF(AND(CD242&lt;&gt;"",CS242&lt;&gt;""),PRODUCT(CD242,CS242),"")</f>
        <v/>
      </c>
      <c r="CW242" s="165" t="str">
        <f t="shared" ref="CW242" si="829">IF(AND($CE242&lt;&gt;"",CQ242&lt;&gt;""),PRODUCT($CE242,CQ242),"")</f>
        <v/>
      </c>
      <c r="CX242" s="165" t="str">
        <f t="shared" ref="CX242" si="830">IF(AND($CE242&lt;&gt;"",CR242&lt;&gt;""),PRODUCT($CE242,CR242),"")</f>
        <v/>
      </c>
      <c r="CY242" s="165" t="str">
        <f t="shared" ref="CY242" si="831">IF(AND($CE242&lt;&gt;"",CS242&lt;&gt;""),PRODUCT($CE242,CS242),"")</f>
        <v/>
      </c>
    </row>
    <row r="243" spans="2:104" ht="4.5" customHeight="1" x14ac:dyDescent="0.25">
      <c r="C243" s="152"/>
      <c r="D243" s="152"/>
      <c r="E243" s="152"/>
      <c r="F243" s="152"/>
      <c r="G243" s="152"/>
      <c r="H243" s="152"/>
      <c r="I243" s="152"/>
      <c r="J243" s="152"/>
      <c r="K243" s="157"/>
      <c r="L243" s="251"/>
      <c r="M243" s="252"/>
      <c r="N243" s="252"/>
      <c r="O243" s="252"/>
      <c r="P243" s="252"/>
      <c r="Q243" s="252"/>
      <c r="R243" s="252"/>
      <c r="S243" s="252"/>
      <c r="T243" s="252"/>
      <c r="U243" s="252"/>
      <c r="V243" s="252"/>
      <c r="W243" s="253"/>
      <c r="X243" s="5"/>
      <c r="Y243" s="5"/>
      <c r="Z243" s="231"/>
      <c r="AA243" s="232"/>
      <c r="AB243" s="232"/>
      <c r="AC243" s="232"/>
      <c r="AD243" s="232"/>
      <c r="AE243" s="232"/>
      <c r="AF243" s="232"/>
      <c r="AG243" s="232"/>
      <c r="AH243" s="232"/>
      <c r="AI243" s="232"/>
      <c r="AJ243" s="232"/>
      <c r="AK243" s="232"/>
      <c r="AL243" s="233"/>
      <c r="AM243" s="189"/>
      <c r="AN243" s="190"/>
      <c r="AO243" s="190"/>
      <c r="AP243" s="191"/>
      <c r="AQ243" s="195"/>
      <c r="AR243" s="196"/>
      <c r="AS243" s="196"/>
      <c r="AT243" s="197"/>
      <c r="AU243" s="201"/>
      <c r="AV243" s="202"/>
      <c r="AW243" s="202"/>
      <c r="AX243" s="202"/>
      <c r="AY243" s="205"/>
      <c r="AZ243" s="205"/>
      <c r="BA243" s="205"/>
      <c r="BB243" s="205"/>
      <c r="BC243" s="205"/>
      <c r="BD243" s="205"/>
      <c r="BE243" s="205"/>
      <c r="BF243" s="205"/>
      <c r="BG243" s="205"/>
      <c r="BH243" s="205"/>
      <c r="BI243" s="207"/>
      <c r="BO243" s="209"/>
      <c r="BQ243" s="164"/>
      <c r="BS243" s="275"/>
      <c r="BT243" s="275"/>
      <c r="BU243" s="275"/>
      <c r="BV243" s="275"/>
      <c r="BW243" s="275"/>
      <c r="BX243" s="275"/>
      <c r="BY243" s="275"/>
      <c r="BZ243" s="275"/>
      <c r="CA243" s="275"/>
      <c r="CB243" s="275"/>
      <c r="CC243" s="275"/>
      <c r="CD243" s="275"/>
      <c r="CE243" s="275"/>
      <c r="CG243" s="278"/>
      <c r="CI243" s="166"/>
      <c r="CJ243" s="166"/>
      <c r="CK243" s="166"/>
      <c r="CL243" s="282"/>
      <c r="CM243" s="166"/>
      <c r="CN243" s="166"/>
      <c r="CO243" s="166"/>
      <c r="CP243" s="282"/>
      <c r="CQ243" s="166"/>
      <c r="CR243" s="166"/>
      <c r="CS243" s="166"/>
      <c r="CT243" s="282"/>
      <c r="CU243" s="282"/>
      <c r="CV243" s="282"/>
      <c r="CW243" s="166"/>
      <c r="CX243" s="166"/>
      <c r="CY243" s="166"/>
    </row>
    <row r="244" spans="2:104" ht="9" customHeight="1" x14ac:dyDescent="0.25">
      <c r="C244" s="152"/>
      <c r="D244" s="152"/>
      <c r="E244" s="152"/>
      <c r="F244" s="152"/>
      <c r="G244" s="152"/>
      <c r="H244" s="152"/>
      <c r="I244" s="152"/>
      <c r="J244" s="152"/>
      <c r="K244" s="157"/>
      <c r="L244" s="254"/>
      <c r="M244" s="255"/>
      <c r="N244" s="255"/>
      <c r="O244" s="255"/>
      <c r="P244" s="255"/>
      <c r="Q244" s="255"/>
      <c r="R244" s="255"/>
      <c r="S244" s="255"/>
      <c r="T244" s="255"/>
      <c r="U244" s="255"/>
      <c r="V244" s="255"/>
      <c r="W244" s="256"/>
      <c r="X244" s="5"/>
      <c r="Y244" s="5"/>
      <c r="Z244" s="231"/>
      <c r="AA244" s="232"/>
      <c r="AB244" s="232"/>
      <c r="AC244" s="232"/>
      <c r="AD244" s="232"/>
      <c r="AE244" s="232"/>
      <c r="AF244" s="232"/>
      <c r="AG244" s="232"/>
      <c r="AH244" s="232"/>
      <c r="AI244" s="232"/>
      <c r="AJ244" s="232"/>
      <c r="AK244" s="232"/>
      <c r="AL244" s="233"/>
      <c r="AM244" s="189"/>
      <c r="AN244" s="190"/>
      <c r="AO244" s="190"/>
      <c r="AP244" s="191"/>
      <c r="AQ244" s="195"/>
      <c r="AR244" s="196"/>
      <c r="AS244" s="196"/>
      <c r="AT244" s="197"/>
      <c r="AU244" s="201"/>
      <c r="AV244" s="202"/>
      <c r="AW244" s="202"/>
      <c r="AX244" s="202"/>
      <c r="AY244" s="205"/>
      <c r="AZ244" s="205"/>
      <c r="BA244" s="205"/>
      <c r="BB244" s="205"/>
      <c r="BC244" s="205"/>
      <c r="BD244" s="205"/>
      <c r="BE244" s="205"/>
      <c r="BF244" s="205"/>
      <c r="BG244" s="205"/>
      <c r="BH244" s="205"/>
      <c r="BI244" s="207"/>
      <c r="BO244" s="209"/>
      <c r="BQ244" s="164"/>
      <c r="BS244" s="275"/>
      <c r="BT244" s="275"/>
      <c r="BU244" s="275"/>
      <c r="BV244" s="275"/>
      <c r="BW244" s="275"/>
      <c r="BX244" s="275"/>
      <c r="BY244" s="275"/>
      <c r="BZ244" s="275"/>
      <c r="CA244" s="275"/>
      <c r="CB244" s="275"/>
      <c r="CC244" s="275"/>
      <c r="CD244" s="275"/>
      <c r="CE244" s="275"/>
      <c r="CG244" s="278"/>
      <c r="CI244" s="166"/>
      <c r="CJ244" s="166"/>
      <c r="CK244" s="166"/>
      <c r="CL244" s="282"/>
      <c r="CM244" s="166"/>
      <c r="CN244" s="166"/>
      <c r="CO244" s="166"/>
      <c r="CP244" s="282"/>
      <c r="CQ244" s="166"/>
      <c r="CR244" s="166"/>
      <c r="CS244" s="166"/>
      <c r="CT244" s="282"/>
      <c r="CU244" s="282"/>
      <c r="CV244" s="282"/>
      <c r="CW244" s="166"/>
      <c r="CX244" s="166"/>
      <c r="CY244" s="166"/>
    </row>
    <row r="245" spans="2:104" ht="4.5" customHeight="1" x14ac:dyDescent="0.25">
      <c r="C245" s="5"/>
      <c r="D245" s="5"/>
      <c r="E245" s="5"/>
      <c r="F245" s="5"/>
      <c r="G245" s="5"/>
      <c r="H245" s="5"/>
      <c r="I245" s="5"/>
      <c r="J245" s="5"/>
      <c r="K245" s="5"/>
      <c r="L245" s="5"/>
      <c r="M245" s="5"/>
      <c r="N245" s="5"/>
      <c r="O245" s="5"/>
      <c r="P245" s="5"/>
      <c r="Q245" s="5"/>
      <c r="R245" s="5"/>
      <c r="S245" s="5"/>
      <c r="T245" s="5"/>
      <c r="U245" s="5"/>
      <c r="V245" s="5"/>
      <c r="W245" s="5"/>
      <c r="X245" s="5"/>
      <c r="Y245" s="5"/>
      <c r="Z245" s="234"/>
      <c r="AA245" s="235"/>
      <c r="AB245" s="235"/>
      <c r="AC245" s="235"/>
      <c r="AD245" s="235"/>
      <c r="AE245" s="235"/>
      <c r="AF245" s="235"/>
      <c r="AG245" s="235"/>
      <c r="AH245" s="235"/>
      <c r="AI245" s="235"/>
      <c r="AJ245" s="235"/>
      <c r="AK245" s="235"/>
      <c r="AL245" s="236"/>
      <c r="AM245" s="192"/>
      <c r="AN245" s="193"/>
      <c r="AO245" s="193"/>
      <c r="AP245" s="194"/>
      <c r="AQ245" s="198"/>
      <c r="AR245" s="199"/>
      <c r="AS245" s="199"/>
      <c r="AT245" s="200"/>
      <c r="AU245" s="203"/>
      <c r="AV245" s="204"/>
      <c r="AW245" s="204"/>
      <c r="AX245" s="204"/>
      <c r="AY245" s="206"/>
      <c r="AZ245" s="206"/>
      <c r="BA245" s="206"/>
      <c r="BB245" s="206"/>
      <c r="BC245" s="206"/>
      <c r="BD245" s="206"/>
      <c r="BE245" s="206"/>
      <c r="BF245" s="206"/>
      <c r="BG245" s="206"/>
      <c r="BH245" s="206"/>
      <c r="BI245" s="208"/>
      <c r="BO245" s="209"/>
      <c r="BQ245" s="164"/>
      <c r="BS245" s="276"/>
      <c r="BT245" s="276"/>
      <c r="BU245" s="276"/>
      <c r="BV245" s="276"/>
      <c r="BW245" s="276"/>
      <c r="BX245" s="276"/>
      <c r="BY245" s="276"/>
      <c r="BZ245" s="276"/>
      <c r="CA245" s="276"/>
      <c r="CB245" s="276"/>
      <c r="CC245" s="276"/>
      <c r="CD245" s="276"/>
      <c r="CE245" s="276"/>
      <c r="CG245" s="279"/>
      <c r="CI245" s="167"/>
      <c r="CJ245" s="167"/>
      <c r="CK245" s="167"/>
      <c r="CL245" s="283"/>
      <c r="CM245" s="167"/>
      <c r="CN245" s="167"/>
      <c r="CO245" s="167"/>
      <c r="CP245" s="283"/>
      <c r="CQ245" s="167"/>
      <c r="CR245" s="167"/>
      <c r="CS245" s="167"/>
      <c r="CT245" s="283"/>
      <c r="CU245" s="283"/>
      <c r="CV245" s="283"/>
      <c r="CW245" s="167"/>
      <c r="CX245" s="167"/>
      <c r="CY245" s="167"/>
    </row>
    <row r="246" spans="2:104" ht="9" customHeight="1" x14ac:dyDescent="0.25">
      <c r="X246" s="5"/>
      <c r="Y246" s="5"/>
      <c r="Z246" s="183"/>
      <c r="AA246" s="184"/>
      <c r="AB246" s="184"/>
      <c r="AC246" s="184"/>
      <c r="AD246" s="184"/>
      <c r="AE246" s="184"/>
      <c r="AF246" s="184"/>
      <c r="AG246" s="184"/>
      <c r="AH246" s="184"/>
      <c r="AI246" s="184"/>
      <c r="AJ246" s="184"/>
      <c r="AK246" s="184"/>
      <c r="AL246" s="185"/>
      <c r="AM246" s="189"/>
      <c r="AN246" s="190"/>
      <c r="AO246" s="190"/>
      <c r="AP246" s="191"/>
      <c r="AQ246" s="195"/>
      <c r="AR246" s="196"/>
      <c r="AS246" s="196"/>
      <c r="AT246" s="197"/>
      <c r="AU246" s="201" t="str">
        <f t="shared" ref="AU246" si="832">IF(CL246&lt;&gt;"",CL246,"")</f>
        <v/>
      </c>
      <c r="AV246" s="202"/>
      <c r="AW246" s="202"/>
      <c r="AX246" s="202"/>
      <c r="AY246" s="205" t="str">
        <f t="shared" ref="AY246" si="833">IF(CS246&lt;&gt;"",CS246,"")</f>
        <v/>
      </c>
      <c r="AZ246" s="205"/>
      <c r="BA246" s="205"/>
      <c r="BB246" s="205"/>
      <c r="BC246" s="205"/>
      <c r="BD246" s="205"/>
      <c r="BE246" s="205" t="str">
        <f t="shared" ref="BE246" si="834">IF(CP246&lt;&gt;"",CP246,"")</f>
        <v/>
      </c>
      <c r="BF246" s="205"/>
      <c r="BG246" s="205"/>
      <c r="BH246" s="205"/>
      <c r="BI246" s="207"/>
      <c r="BO246" s="209">
        <v>8</v>
      </c>
      <c r="BP246" s="280" t="str">
        <f>IF(AND(AU250&lt;&gt;"",AU250&gt;1000),TRUE,"")</f>
        <v/>
      </c>
      <c r="BQ246" s="164">
        <f>SUM(MAX(BN$12:BN249),BO246/10)</f>
        <v>5.8</v>
      </c>
      <c r="BS246" s="274" t="str">
        <f t="shared" ref="BS246:CE246" si="835">IF(INDEX(BS$18:BS$49,MATCH($BO246,$BO$18:$BO$49,0))="","",INDEX(BS$18:BS$49,MATCH($BO246,$BO$18:$BO$49,0)))</f>
        <v/>
      </c>
      <c r="BT246" s="274" t="str">
        <f t="shared" si="835"/>
        <v/>
      </c>
      <c r="BU246" s="274" t="str">
        <f t="shared" si="835"/>
        <v/>
      </c>
      <c r="BV246" s="274" t="str">
        <f>IF(INDEX(BV$18:BV$49,MATCH($BO246,$BO$18:$BO$49,0))="","",INDEX(BV$18:BV$49,MATCH($BO246,$BO$18:$BO$49,0)))</f>
        <v/>
      </c>
      <c r="BW246" s="274" t="str">
        <f>IF(INDEX(BW$18:BW$49,MATCH($BO246,$BO$18:$BO$49,0))="","",INDEX(BW$18:BW$49,MATCH($BO246,$BO$18:$BO$49,0)))</f>
        <v/>
      </c>
      <c r="BX246" s="274" t="str">
        <f>IF(INDEX(BX$18:BX$49,MATCH($BO246,$BO$18:$BO$49,0))="","",INDEX(BX$18:BX$49,MATCH($BO246,$BO$18:$BO$49,0)))</f>
        <v/>
      </c>
      <c r="BY246" s="274" t="str">
        <f t="shared" si="835"/>
        <v/>
      </c>
      <c r="BZ246" s="274" t="str">
        <f t="shared" si="835"/>
        <v/>
      </c>
      <c r="CA246" s="274" t="str">
        <f t="shared" si="835"/>
        <v/>
      </c>
      <c r="CB246" s="274" t="str">
        <f t="shared" si="835"/>
        <v/>
      </c>
      <c r="CC246" s="274" t="str">
        <f t="shared" si="835"/>
        <v/>
      </c>
      <c r="CD246" s="274" t="str">
        <f t="shared" si="835"/>
        <v/>
      </c>
      <c r="CE246" s="274" t="str">
        <f t="shared" si="835"/>
        <v/>
      </c>
      <c r="CG246" s="277" t="str">
        <f>IF(AQ246="","",IF(ISERROR(VALUE(AQ246)),"",AQ246))</f>
        <v/>
      </c>
      <c r="CI246" s="165" t="str">
        <f>IF(AND(BS246&lt;&gt;"",$CG246&lt;&gt;""),PRODUCT(BS246,$CG246),"")</f>
        <v/>
      </c>
      <c r="CJ246" s="165" t="str">
        <f>IF(AND(BT246&lt;&gt;"",$CG246&lt;&gt;""),PRODUCT(BT246,$CG246),"")</f>
        <v/>
      </c>
      <c r="CK246" s="165" t="str">
        <f>IF(AND(BU246&lt;&gt;"",$CG246&lt;&gt;""),PRODUCT(BU246,$CG246),"")</f>
        <v/>
      </c>
      <c r="CL246" s="281" t="str">
        <f t="shared" ref="CL246" si="836">IF(SUM(CI246:CK249)=0,"",SUM(CI246:CK249))</f>
        <v/>
      </c>
      <c r="CM246" s="165" t="str">
        <f t="shared" ref="CM246" si="837">IF(AND(BV246&lt;&gt;"",$CG246&lt;&gt;""),PRODUCT(BV246,$CG246),"")</f>
        <v/>
      </c>
      <c r="CN246" s="165" t="str">
        <f t="shared" ref="CN246" si="838">IF(AND(BW246&lt;&gt;"",$CG246&lt;&gt;""),PRODUCT(BW246,$CG246),"")</f>
        <v/>
      </c>
      <c r="CO246" s="165" t="str">
        <f t="shared" ref="CO246" si="839">IF(AND(BX246&lt;&gt;"",$CG246&lt;&gt;""),PRODUCT(BX246,$CG246),"")</f>
        <v/>
      </c>
      <c r="CP246" s="281" t="str">
        <f t="shared" ref="CP246" si="840">IF(SUM(CM246:CO249)=0,"",SUM(CM246:CO249))</f>
        <v/>
      </c>
      <c r="CQ246" s="165" t="str">
        <f t="shared" ref="CQ246" si="841">IF(AND(BY246&lt;&gt;"",$CG246&lt;&gt;""),PRODUCT(BY246,$CG246),"")</f>
        <v/>
      </c>
      <c r="CR246" s="165" t="str">
        <f t="shared" ref="CR246" si="842">IF(AND(BZ246&lt;&gt;"",$CG246&lt;&gt;""),PRODUCT(BZ246,$CG246),"")</f>
        <v/>
      </c>
      <c r="CS246" s="165" t="str">
        <f t="shared" ref="CS246" si="843">IF(AND(CA246&lt;&gt;"",$CG246&lt;&gt;""),PRODUCT(CA246,$CG246),"")</f>
        <v/>
      </c>
      <c r="CT246" s="281" t="str">
        <f t="shared" ref="CT246" si="844">IF(AND(CB246&lt;&gt;"",CQ246&lt;&gt;""),PRODUCT(CB246,CQ246),"")</f>
        <v/>
      </c>
      <c r="CU246" s="281" t="str">
        <f t="shared" ref="CU246" si="845">IF(AND(CC246&lt;&gt;"",CR246&lt;&gt;""),PRODUCT(CC246,CR246),"")</f>
        <v/>
      </c>
      <c r="CV246" s="281" t="str">
        <f t="shared" ref="CV246" si="846">IF(AND(CD246&lt;&gt;"",CS246&lt;&gt;""),PRODUCT(CD246,CS246),"")</f>
        <v/>
      </c>
      <c r="CW246" s="165" t="str">
        <f t="shared" ref="CW246" si="847">IF(AND($CE246&lt;&gt;"",CQ246&lt;&gt;""),PRODUCT($CE246,CQ246),"")</f>
        <v/>
      </c>
      <c r="CX246" s="165" t="str">
        <f t="shared" ref="CX246" si="848">IF(AND($CE246&lt;&gt;"",CR246&lt;&gt;""),PRODUCT($CE246,CR246),"")</f>
        <v/>
      </c>
      <c r="CY246" s="165" t="str">
        <f t="shared" ref="CY246" si="849">IF(AND($CE246&lt;&gt;"",CS246&lt;&gt;""),PRODUCT($CE246,CS246),"")</f>
        <v/>
      </c>
    </row>
    <row r="247" spans="2:104" ht="4.5" customHeight="1" x14ac:dyDescent="0.25">
      <c r="X247" s="5"/>
      <c r="Y247" s="5"/>
      <c r="Z247" s="183"/>
      <c r="AA247" s="184"/>
      <c r="AB247" s="184"/>
      <c r="AC247" s="184"/>
      <c r="AD247" s="184"/>
      <c r="AE247" s="184"/>
      <c r="AF247" s="184"/>
      <c r="AG247" s="184"/>
      <c r="AH247" s="184"/>
      <c r="AI247" s="184"/>
      <c r="AJ247" s="184"/>
      <c r="AK247" s="184"/>
      <c r="AL247" s="185"/>
      <c r="AM247" s="189"/>
      <c r="AN247" s="190"/>
      <c r="AO247" s="190"/>
      <c r="AP247" s="191"/>
      <c r="AQ247" s="195"/>
      <c r="AR247" s="196"/>
      <c r="AS247" s="196"/>
      <c r="AT247" s="197"/>
      <c r="AU247" s="201"/>
      <c r="AV247" s="202"/>
      <c r="AW247" s="202"/>
      <c r="AX247" s="202"/>
      <c r="AY247" s="205"/>
      <c r="AZ247" s="205"/>
      <c r="BA247" s="205"/>
      <c r="BB247" s="205"/>
      <c r="BC247" s="205"/>
      <c r="BD247" s="205"/>
      <c r="BE247" s="205"/>
      <c r="BF247" s="205"/>
      <c r="BG247" s="205"/>
      <c r="BH247" s="205"/>
      <c r="BI247" s="207"/>
      <c r="BO247" s="209"/>
      <c r="BP247" s="280"/>
      <c r="BQ247" s="164"/>
      <c r="BS247" s="275"/>
      <c r="BT247" s="275"/>
      <c r="BU247" s="275"/>
      <c r="BV247" s="275"/>
      <c r="BW247" s="275"/>
      <c r="BX247" s="275"/>
      <c r="BY247" s="275"/>
      <c r="BZ247" s="275"/>
      <c r="CA247" s="275"/>
      <c r="CB247" s="275"/>
      <c r="CC247" s="275"/>
      <c r="CD247" s="275"/>
      <c r="CE247" s="275"/>
      <c r="CG247" s="278"/>
      <c r="CI247" s="166"/>
      <c r="CJ247" s="166"/>
      <c r="CK247" s="166"/>
      <c r="CL247" s="282"/>
      <c r="CM247" s="166"/>
      <c r="CN247" s="166"/>
      <c r="CO247" s="166"/>
      <c r="CP247" s="282"/>
      <c r="CQ247" s="166"/>
      <c r="CR247" s="166"/>
      <c r="CS247" s="166"/>
      <c r="CT247" s="282"/>
      <c r="CU247" s="282"/>
      <c r="CV247" s="282"/>
      <c r="CW247" s="166"/>
      <c r="CX247" s="166"/>
      <c r="CY247" s="166"/>
    </row>
    <row r="248" spans="2:104" ht="9" customHeight="1" x14ac:dyDescent="0.25">
      <c r="X248" s="5"/>
      <c r="Y248" s="5"/>
      <c r="Z248" s="183"/>
      <c r="AA248" s="184"/>
      <c r="AB248" s="184"/>
      <c r="AC248" s="184"/>
      <c r="AD248" s="184"/>
      <c r="AE248" s="184"/>
      <c r="AF248" s="184"/>
      <c r="AG248" s="184"/>
      <c r="AH248" s="184"/>
      <c r="AI248" s="184"/>
      <c r="AJ248" s="184"/>
      <c r="AK248" s="184"/>
      <c r="AL248" s="185"/>
      <c r="AM248" s="189"/>
      <c r="AN248" s="190"/>
      <c r="AO248" s="190"/>
      <c r="AP248" s="191"/>
      <c r="AQ248" s="195"/>
      <c r="AR248" s="196"/>
      <c r="AS248" s="196"/>
      <c r="AT248" s="197"/>
      <c r="AU248" s="201"/>
      <c r="AV248" s="202"/>
      <c r="AW248" s="202"/>
      <c r="AX248" s="202"/>
      <c r="AY248" s="205"/>
      <c r="AZ248" s="205"/>
      <c r="BA248" s="205"/>
      <c r="BB248" s="205"/>
      <c r="BC248" s="205"/>
      <c r="BD248" s="205"/>
      <c r="BE248" s="205"/>
      <c r="BF248" s="205"/>
      <c r="BG248" s="205"/>
      <c r="BH248" s="205"/>
      <c r="BI248" s="207"/>
      <c r="BO248" s="209"/>
      <c r="BP248" s="280"/>
      <c r="BQ248" s="164"/>
      <c r="BS248" s="275"/>
      <c r="BT248" s="275"/>
      <c r="BU248" s="275"/>
      <c r="BV248" s="275"/>
      <c r="BW248" s="275"/>
      <c r="BX248" s="275"/>
      <c r="BY248" s="275"/>
      <c r="BZ248" s="275"/>
      <c r="CA248" s="275"/>
      <c r="CB248" s="275"/>
      <c r="CC248" s="275"/>
      <c r="CD248" s="275"/>
      <c r="CE248" s="275"/>
      <c r="CG248" s="278"/>
      <c r="CI248" s="166"/>
      <c r="CJ248" s="166"/>
      <c r="CK248" s="166"/>
      <c r="CL248" s="282"/>
      <c r="CM248" s="166"/>
      <c r="CN248" s="166"/>
      <c r="CO248" s="166"/>
      <c r="CP248" s="282"/>
      <c r="CQ248" s="166"/>
      <c r="CR248" s="166"/>
      <c r="CS248" s="166"/>
      <c r="CT248" s="282"/>
      <c r="CU248" s="282"/>
      <c r="CV248" s="282"/>
      <c r="CW248" s="166"/>
      <c r="CX248" s="166"/>
      <c r="CY248" s="166"/>
    </row>
    <row r="249" spans="2:104" ht="4.5" customHeight="1" x14ac:dyDescent="0.25">
      <c r="C249" s="5"/>
      <c r="D249" s="5"/>
      <c r="E249" s="5"/>
      <c r="F249" s="5"/>
      <c r="G249" s="5"/>
      <c r="H249" s="5"/>
      <c r="I249" s="5"/>
      <c r="J249" s="5"/>
      <c r="K249" s="5"/>
      <c r="L249" s="5"/>
      <c r="M249" s="5"/>
      <c r="N249" s="5"/>
      <c r="O249" s="5"/>
      <c r="P249" s="5"/>
      <c r="Q249" s="5"/>
      <c r="R249" s="5"/>
      <c r="S249" s="5"/>
      <c r="T249" s="5"/>
      <c r="U249" s="5"/>
      <c r="V249" s="5"/>
      <c r="W249" s="5"/>
      <c r="X249" s="5"/>
      <c r="Y249" s="5"/>
      <c r="Z249" s="186"/>
      <c r="AA249" s="187"/>
      <c r="AB249" s="187"/>
      <c r="AC249" s="187"/>
      <c r="AD249" s="187"/>
      <c r="AE249" s="187"/>
      <c r="AF249" s="187"/>
      <c r="AG249" s="187"/>
      <c r="AH249" s="187"/>
      <c r="AI249" s="187"/>
      <c r="AJ249" s="187"/>
      <c r="AK249" s="187"/>
      <c r="AL249" s="188"/>
      <c r="AM249" s="192"/>
      <c r="AN249" s="193"/>
      <c r="AO249" s="193"/>
      <c r="AP249" s="194"/>
      <c r="AQ249" s="198"/>
      <c r="AR249" s="199"/>
      <c r="AS249" s="199"/>
      <c r="AT249" s="200"/>
      <c r="AU249" s="203"/>
      <c r="AV249" s="204"/>
      <c r="AW249" s="204"/>
      <c r="AX249" s="204"/>
      <c r="AY249" s="206"/>
      <c r="AZ249" s="206"/>
      <c r="BA249" s="206"/>
      <c r="BB249" s="206"/>
      <c r="BC249" s="206"/>
      <c r="BD249" s="206"/>
      <c r="BE249" s="206"/>
      <c r="BF249" s="206"/>
      <c r="BG249" s="206"/>
      <c r="BH249" s="206"/>
      <c r="BI249" s="208"/>
      <c r="BO249" s="209"/>
      <c r="BP249" s="280"/>
      <c r="BQ249" s="164"/>
      <c r="BS249" s="276"/>
      <c r="BT249" s="276"/>
      <c r="BU249" s="276"/>
      <c r="BV249" s="276"/>
      <c r="BW249" s="276"/>
      <c r="BX249" s="276"/>
      <c r="BY249" s="276"/>
      <c r="BZ249" s="276"/>
      <c r="CA249" s="276"/>
      <c r="CB249" s="276"/>
      <c r="CC249" s="276"/>
      <c r="CD249" s="276"/>
      <c r="CE249" s="276"/>
      <c r="CG249" s="279"/>
      <c r="CI249" s="167"/>
      <c r="CJ249" s="167"/>
      <c r="CK249" s="167"/>
      <c r="CL249" s="283"/>
      <c r="CM249" s="167"/>
      <c r="CN249" s="167"/>
      <c r="CO249" s="167"/>
      <c r="CP249" s="283"/>
      <c r="CQ249" s="167"/>
      <c r="CR249" s="167"/>
      <c r="CS249" s="167"/>
      <c r="CT249" s="283"/>
      <c r="CU249" s="283"/>
      <c r="CV249" s="283"/>
      <c r="CW249" s="167"/>
      <c r="CX249" s="167"/>
      <c r="CY249" s="167"/>
    </row>
    <row r="250" spans="2:104" ht="12" customHeight="1" x14ac:dyDescent="0.25">
      <c r="C250" s="49" t="str">
        <f>IF(BP250=TRUE,"  Consider calling to verify rebate availability.","")</f>
        <v/>
      </c>
      <c r="X250" s="5"/>
      <c r="Y250" s="5"/>
      <c r="Z250" s="258" t="str">
        <f>"Total  "</f>
        <v xml:space="preserve">Total  </v>
      </c>
      <c r="AA250" s="259"/>
      <c r="AB250" s="259"/>
      <c r="AC250" s="259"/>
      <c r="AD250" s="259"/>
      <c r="AE250" s="259"/>
      <c r="AF250" s="259"/>
      <c r="AG250" s="259"/>
      <c r="AH250" s="259"/>
      <c r="AI250" s="259"/>
      <c r="AJ250" s="259"/>
      <c r="AK250" s="259"/>
      <c r="AL250" s="260"/>
      <c r="AM250" s="261"/>
      <c r="AN250" s="262"/>
      <c r="AO250" s="262"/>
      <c r="AP250" s="263"/>
      <c r="AQ250" s="264" t="str">
        <f>IF(SUM(AQ218:AT245)=0,"",SUM(AQ218:AT245))</f>
        <v/>
      </c>
      <c r="AR250" s="265"/>
      <c r="AS250" s="265"/>
      <c r="AT250" s="266"/>
      <c r="AU250" s="267" t="str">
        <f>IF(SUM(AU218:AX249)=0,"",SUM(AU218:AX249))</f>
        <v/>
      </c>
      <c r="AV250" s="268"/>
      <c r="AW250" s="268"/>
      <c r="AX250" s="269"/>
      <c r="AY250" s="270" t="str">
        <f>IF(SUM(AY218:BB249)=0,"",SUM(AY218:BB249))</f>
        <v/>
      </c>
      <c r="AZ250" s="271"/>
      <c r="BA250" s="271"/>
      <c r="BB250" s="271"/>
      <c r="BC250" s="271"/>
      <c r="BD250" s="272"/>
      <c r="BE250" s="270" t="str">
        <f>IF(SUM(BE218:BH249)=0,"",SUM(BE218:BH249))</f>
        <v/>
      </c>
      <c r="BF250" s="271"/>
      <c r="BG250" s="271"/>
      <c r="BH250" s="271"/>
      <c r="BI250" s="273"/>
      <c r="BN250" s="42">
        <f>IF(BN212&lt;&gt;"",BN212,"")</f>
        <v>5</v>
      </c>
      <c r="BP250" s="41" t="str">
        <f>IF(AND(AU250&lt;&gt;"",AU250&gt;1000),TRUE,"")</f>
        <v/>
      </c>
      <c r="BQ250" s="98">
        <f>SUM(MAX(BN$12:BN249),0)</f>
        <v>5</v>
      </c>
      <c r="BS250" s="40"/>
      <c r="BT250" s="40"/>
      <c r="BU250" s="40"/>
      <c r="BV250" s="40"/>
      <c r="BW250" s="40"/>
      <c r="BX250" s="40"/>
      <c r="BY250" s="40"/>
      <c r="BZ250" s="40"/>
      <c r="CA250" s="40"/>
      <c r="CB250" s="40"/>
      <c r="CC250" s="40"/>
      <c r="CD250" s="40"/>
      <c r="CE250" s="40"/>
      <c r="CG250" s="46" t="str">
        <f t="shared" ref="CG250" si="850">IF(SUM(CG218:CG249)=0,"",SUM(CG218:CG249))</f>
        <v/>
      </c>
      <c r="CI250" s="46" t="str">
        <f t="shared" ref="CI250:CS250" si="851">IF(SUM(CI218:CI249)=0,"",SUM(CI218:CI249))</f>
        <v/>
      </c>
      <c r="CJ250" s="46" t="str">
        <f t="shared" si="851"/>
        <v/>
      </c>
      <c r="CK250" s="46" t="str">
        <f t="shared" si="851"/>
        <v/>
      </c>
      <c r="CL250" s="46" t="str">
        <f t="shared" si="851"/>
        <v/>
      </c>
      <c r="CM250" s="46" t="str">
        <f t="shared" si="851"/>
        <v/>
      </c>
      <c r="CN250" s="46" t="str">
        <f t="shared" si="851"/>
        <v/>
      </c>
      <c r="CO250" s="46" t="str">
        <f t="shared" si="851"/>
        <v/>
      </c>
      <c r="CP250" s="46" t="str">
        <f t="shared" si="851"/>
        <v/>
      </c>
      <c r="CQ250" s="46" t="str">
        <f t="shared" si="851"/>
        <v/>
      </c>
      <c r="CR250" s="46" t="str">
        <f t="shared" si="851"/>
        <v/>
      </c>
      <c r="CS250" s="46" t="str">
        <f t="shared" si="851"/>
        <v/>
      </c>
      <c r="CT250" s="47" t="str">
        <f t="shared" ref="CT250" si="852">IF(OR(SUM(CT218:CT249)=0,SUM(CQ218:CQ249)=0),"",SUM(CT218:CT249)/SUM(CQ218:CQ249))</f>
        <v/>
      </c>
      <c r="CU250" s="47" t="str">
        <f t="shared" ref="CU250" si="853">IF(OR(SUM(CU218:CU249)=0,SUM(CR218:CR249)=0),"",SUM(CU218:CU249)/SUM(CR218:CR249))</f>
        <v/>
      </c>
      <c r="CV250" s="47" t="str">
        <f>IF(OR(SUM(CV218:CV249)=0,SUM(CS218:CS249)=0),"",SUM(CV218:CV249)/SUM(CS218:CS249))</f>
        <v/>
      </c>
      <c r="CW250" s="48" t="str">
        <f t="shared" ref="CW250" si="854">IF(OR(SUM(CW218:CW249)=0,SUM(CQ218:CQ249)=0),"",SUM(CW218:CW249)/SUM(CQ218:CQ249))</f>
        <v/>
      </c>
      <c r="CX250" s="48" t="str">
        <f t="shared" ref="CX250" si="855">IF(OR(SUM(CX218:CX249)=0,SUM(CR218:CR249)=0),"",SUM(CX218:CX249)/SUM(CR218:CR249))</f>
        <v/>
      </c>
      <c r="CY250" s="48" t="str">
        <f>IF(OR(SUM(CY218:CY249)=0,SUM(CS218:CS249)=0),"",SUM(CY218:CY249)/SUM(CS218:CS249))</f>
        <v/>
      </c>
      <c r="CZ250" s="47" t="str">
        <f>IF(SUM(CW250:CY250)=0,"",AVERAGE(CW250:CY250))</f>
        <v/>
      </c>
    </row>
    <row r="251" spans="2:104" ht="4.5" customHeight="1" x14ac:dyDescent="0.25"/>
    <row r="252" spans="2:104" ht="15" customHeight="1" x14ac:dyDescent="0.25">
      <c r="B252" s="2"/>
      <c r="C252" s="3" t="str">
        <f>IF(BN252=0,"Template","Project "&amp;TEXT(BN252,"00"))</f>
        <v>Project 06</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10"/>
      <c r="BN252" s="41">
        <f>SUM(MAX(BN$5:BN251),1)</f>
        <v>6</v>
      </c>
      <c r="BP252" s="42" t="str">
        <f>IF(AND(AU290&lt;&gt;"",AU290&gt;1000,L286=""),1,"")</f>
        <v/>
      </c>
    </row>
    <row r="253" spans="2:104" ht="4.5" customHeight="1" x14ac:dyDescent="0.25">
      <c r="V253" s="1"/>
      <c r="W253" s="1"/>
    </row>
    <row r="254" spans="2:104" ht="9" customHeight="1" x14ac:dyDescent="0.25">
      <c r="C254" s="151" t="s">
        <v>7</v>
      </c>
      <c r="D254" s="151"/>
      <c r="E254" s="151"/>
      <c r="F254" s="151"/>
      <c r="G254" s="151"/>
      <c r="H254" s="151"/>
      <c r="I254" s="151"/>
      <c r="J254" s="151"/>
      <c r="K254" s="151"/>
      <c r="L254" s="151"/>
      <c r="M254" s="151"/>
      <c r="N254" s="151"/>
      <c r="O254" s="151"/>
      <c r="P254" s="151"/>
      <c r="Q254" s="151"/>
      <c r="R254" s="151"/>
      <c r="S254" s="151"/>
      <c r="T254" s="151"/>
      <c r="U254" s="151"/>
      <c r="V254" s="151"/>
      <c r="W254" s="151"/>
      <c r="X254" s="5"/>
      <c r="Y254" s="5"/>
      <c r="Z254" s="257" t="s">
        <v>85</v>
      </c>
      <c r="AA254" s="169"/>
      <c r="AB254" s="169"/>
      <c r="AC254" s="169"/>
      <c r="AD254" s="169"/>
      <c r="AE254" s="169"/>
      <c r="AF254" s="169"/>
      <c r="AG254" s="169"/>
      <c r="AH254" s="169"/>
      <c r="AI254" s="169"/>
      <c r="AJ254" s="169"/>
      <c r="AK254" s="169"/>
      <c r="AL254" s="170"/>
      <c r="AM254" s="177" t="s">
        <v>6</v>
      </c>
      <c r="AN254" s="177"/>
      <c r="AO254" s="177"/>
      <c r="AP254" s="177"/>
      <c r="AQ254" s="177" t="s">
        <v>5</v>
      </c>
      <c r="AR254" s="177"/>
      <c r="AS254" s="177"/>
      <c r="AT254" s="177"/>
      <c r="AU254" s="177" t="s">
        <v>78</v>
      </c>
      <c r="AV254" s="177"/>
      <c r="AW254" s="177"/>
      <c r="AX254" s="177"/>
      <c r="AY254" s="177" t="s">
        <v>9</v>
      </c>
      <c r="AZ254" s="177"/>
      <c r="BA254" s="177"/>
      <c r="BB254" s="177"/>
      <c r="BC254" s="177"/>
      <c r="BD254" s="177"/>
      <c r="BE254" s="177" t="s">
        <v>10</v>
      </c>
      <c r="BF254" s="177"/>
      <c r="BG254" s="177"/>
      <c r="BH254" s="177"/>
      <c r="BI254" s="180"/>
    </row>
    <row r="255" spans="2:104" ht="4.5" customHeight="1" x14ac:dyDescent="0.25">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5"/>
      <c r="Y255" s="5"/>
      <c r="Z255" s="171"/>
      <c r="AA255" s="172"/>
      <c r="AB255" s="172"/>
      <c r="AC255" s="172"/>
      <c r="AD255" s="172"/>
      <c r="AE255" s="172"/>
      <c r="AF255" s="172"/>
      <c r="AG255" s="172"/>
      <c r="AH255" s="172"/>
      <c r="AI255" s="172"/>
      <c r="AJ255" s="172"/>
      <c r="AK255" s="172"/>
      <c r="AL255" s="173"/>
      <c r="AM255" s="178"/>
      <c r="AN255" s="178"/>
      <c r="AO255" s="178"/>
      <c r="AP255" s="178"/>
      <c r="AQ255" s="178"/>
      <c r="AR255" s="178"/>
      <c r="AS255" s="178"/>
      <c r="AT255" s="178"/>
      <c r="AU255" s="178"/>
      <c r="AV255" s="178"/>
      <c r="AW255" s="178"/>
      <c r="AX255" s="178"/>
      <c r="AY255" s="178"/>
      <c r="AZ255" s="178"/>
      <c r="BA255" s="178"/>
      <c r="BB255" s="178"/>
      <c r="BC255" s="178"/>
      <c r="BD255" s="178"/>
      <c r="BE255" s="178"/>
      <c r="BF255" s="178"/>
      <c r="BG255" s="178"/>
      <c r="BH255" s="178"/>
      <c r="BI255" s="181"/>
    </row>
    <row r="256" spans="2:104" ht="9" customHeight="1" x14ac:dyDescent="0.25">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5"/>
      <c r="Y256" s="5"/>
      <c r="Z256" s="171"/>
      <c r="AA256" s="172"/>
      <c r="AB256" s="172"/>
      <c r="AC256" s="172"/>
      <c r="AD256" s="172"/>
      <c r="AE256" s="172"/>
      <c r="AF256" s="172"/>
      <c r="AG256" s="172"/>
      <c r="AH256" s="172"/>
      <c r="AI256" s="172"/>
      <c r="AJ256" s="172"/>
      <c r="AK256" s="172"/>
      <c r="AL256" s="173"/>
      <c r="AM256" s="178"/>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81"/>
    </row>
    <row r="257" spans="3:103" ht="4.5" customHeight="1" x14ac:dyDescent="0.25">
      <c r="C257" s="5"/>
      <c r="D257" s="5"/>
      <c r="E257" s="5"/>
      <c r="F257" s="5"/>
      <c r="G257" s="5"/>
      <c r="H257" s="5"/>
      <c r="I257" s="5"/>
      <c r="J257" s="5"/>
      <c r="K257" s="5"/>
      <c r="L257" s="5"/>
      <c r="M257" s="5"/>
      <c r="N257" s="5"/>
      <c r="O257" s="5"/>
      <c r="P257" s="5"/>
      <c r="Q257" s="5"/>
      <c r="R257" s="5"/>
      <c r="S257" s="5"/>
      <c r="T257" s="5"/>
      <c r="U257" s="5"/>
      <c r="V257" s="5"/>
      <c r="W257" s="5"/>
      <c r="X257" s="5"/>
      <c r="Y257" s="5"/>
      <c r="Z257" s="174"/>
      <c r="AA257" s="175"/>
      <c r="AB257" s="175"/>
      <c r="AC257" s="175"/>
      <c r="AD257" s="175"/>
      <c r="AE257" s="175"/>
      <c r="AF257" s="175"/>
      <c r="AG257" s="175"/>
      <c r="AH257" s="175"/>
      <c r="AI257" s="175"/>
      <c r="AJ257" s="175"/>
      <c r="AK257" s="175"/>
      <c r="AL257" s="176"/>
      <c r="AM257" s="179"/>
      <c r="AN257" s="179"/>
      <c r="AO257" s="179"/>
      <c r="AP257" s="179"/>
      <c r="AQ257" s="179"/>
      <c r="AR257" s="179"/>
      <c r="AS257" s="179"/>
      <c r="AT257" s="179"/>
      <c r="AU257" s="179"/>
      <c r="AV257" s="179"/>
      <c r="AW257" s="179"/>
      <c r="AX257" s="179"/>
      <c r="AY257" s="179"/>
      <c r="AZ257" s="179"/>
      <c r="BA257" s="179"/>
      <c r="BB257" s="179"/>
      <c r="BC257" s="179"/>
      <c r="BD257" s="179"/>
      <c r="BE257" s="179"/>
      <c r="BF257" s="179"/>
      <c r="BG257" s="179"/>
      <c r="BH257" s="179"/>
      <c r="BI257" s="182"/>
    </row>
    <row r="258" spans="3:103" ht="9" customHeight="1" x14ac:dyDescent="0.25">
      <c r="C258" s="152" t="s">
        <v>2</v>
      </c>
      <c r="D258" s="152"/>
      <c r="E258" s="152"/>
      <c r="F258" s="152"/>
      <c r="G258" s="152"/>
      <c r="H258" s="152"/>
      <c r="I258" s="152"/>
      <c r="J258" s="152"/>
      <c r="K258" s="157"/>
      <c r="L258" s="210"/>
      <c r="M258" s="211"/>
      <c r="N258" s="211"/>
      <c r="O258" s="211"/>
      <c r="P258" s="211"/>
      <c r="Q258" s="211"/>
      <c r="R258" s="211"/>
      <c r="S258" s="211"/>
      <c r="T258" s="211"/>
      <c r="U258" s="211"/>
      <c r="V258" s="211"/>
      <c r="W258" s="212"/>
      <c r="X258" s="5"/>
      <c r="Y258" s="5"/>
      <c r="Z258" s="228" t="s">
        <v>191</v>
      </c>
      <c r="AA258" s="229"/>
      <c r="AB258" s="229"/>
      <c r="AC258" s="229"/>
      <c r="AD258" s="229"/>
      <c r="AE258" s="229"/>
      <c r="AF258" s="229"/>
      <c r="AG258" s="229"/>
      <c r="AH258" s="229"/>
      <c r="AI258" s="229"/>
      <c r="AJ258" s="229"/>
      <c r="AK258" s="229"/>
      <c r="AL258" s="230"/>
      <c r="AM258" s="237">
        <f>IF(SUM(BS258:BU261)=0,"",SUM(BS258:BU261))</f>
        <v>400</v>
      </c>
      <c r="AN258" s="238"/>
      <c r="AO258" s="238"/>
      <c r="AP258" s="239"/>
      <c r="AQ258" s="240"/>
      <c r="AR258" s="241"/>
      <c r="AS258" s="241"/>
      <c r="AT258" s="242"/>
      <c r="AU258" s="243" t="str">
        <f>IF(CL258&lt;&gt;"",CL258,"")</f>
        <v/>
      </c>
      <c r="AV258" s="244"/>
      <c r="AW258" s="244"/>
      <c r="AX258" s="244"/>
      <c r="AY258" s="245" t="str">
        <f>IF(CS258&lt;&gt;"",CS258,"")</f>
        <v/>
      </c>
      <c r="AZ258" s="245"/>
      <c r="BA258" s="245"/>
      <c r="BB258" s="245"/>
      <c r="BC258" s="245"/>
      <c r="BD258" s="245"/>
      <c r="BE258" s="245" t="str">
        <f>IF(CP258&lt;&gt;"",CP258,"")</f>
        <v/>
      </c>
      <c r="BF258" s="245"/>
      <c r="BG258" s="245"/>
      <c r="BH258" s="245"/>
      <c r="BI258" s="246"/>
      <c r="BO258" s="209">
        <v>1</v>
      </c>
      <c r="BQ258" s="164">
        <f>SUM(MAX(BN$12:BN261),BO258/10)</f>
        <v>6.1</v>
      </c>
      <c r="BS258" s="274" t="str">
        <f>IF(INDEX(BS$18:BS$49,MATCH($BO258,$BO$18:$BO$49,0))="","",INDEX(BS$18:BS$49,MATCH($BO258,$BO$18:$BO$49,0)))</f>
        <v/>
      </c>
      <c r="BT258" s="274" t="str">
        <f t="shared" ref="BT258:CE258" si="856">IF(INDEX(BT$18:BT$49,MATCH($BO258,$BO$18:$BO$49,0))="","",INDEX(BT$18:BT$49,MATCH($BO258,$BO$18:$BO$49,0)))</f>
        <v/>
      </c>
      <c r="BU258" s="274">
        <f t="shared" si="856"/>
        <v>400</v>
      </c>
      <c r="BV258" s="274" t="str">
        <f>IF(INDEX(BV$18:BV$49,MATCH($BO258,$BO$18:$BO$49,0))="","",INDEX(BV$18:BV$49,MATCH($BO258,$BO$18:$BO$49,0)))</f>
        <v/>
      </c>
      <c r="BW258" s="274" t="str">
        <f>IF(INDEX(BW$18:BW$49,MATCH($BO258,$BO$18:$BO$49,0))="","",INDEX(BW$18:BW$49,MATCH($BO258,$BO$18:$BO$49,0)))</f>
        <v/>
      </c>
      <c r="BX258" s="274">
        <f>IF(INDEX(BX$18:BX$49,MATCH($BO258,$BO$18:$BO$49,0))="","",INDEX(BX$18:BX$49,MATCH($BO258,$BO$18:$BO$49,0)))</f>
        <v>24.295754000000002</v>
      </c>
      <c r="BY258" s="274" t="str">
        <f t="shared" si="856"/>
        <v/>
      </c>
      <c r="BZ258" s="274" t="str">
        <f t="shared" si="856"/>
        <v/>
      </c>
      <c r="CA258" s="274">
        <f t="shared" si="856"/>
        <v>11196.2</v>
      </c>
      <c r="CB258" s="274" t="str">
        <f t="shared" si="856"/>
        <v/>
      </c>
      <c r="CC258" s="274" t="str">
        <f t="shared" si="856"/>
        <v/>
      </c>
      <c r="CD258" s="274">
        <f t="shared" si="856"/>
        <v>1</v>
      </c>
      <c r="CE258" s="274">
        <f t="shared" si="856"/>
        <v>8</v>
      </c>
      <c r="CG258" s="277" t="str">
        <f>IF(AQ258="","",IF(ISERROR(VALUE(AQ258)),"",AQ258))</f>
        <v/>
      </c>
      <c r="CI258" s="165" t="str">
        <f>IF(AND(BS258&lt;&gt;"",$CG258&lt;&gt;""),PRODUCT(BS258,$CG258),"")</f>
        <v/>
      </c>
      <c r="CJ258" s="165" t="str">
        <f>IF(AND(BT258&lt;&gt;"",$CG258&lt;&gt;""),PRODUCT(BT258,$CG258),"")</f>
        <v/>
      </c>
      <c r="CK258" s="165" t="str">
        <f>IF(AND(BU258&lt;&gt;"",$CG258&lt;&gt;""),PRODUCT(BU258,$CG258),"")</f>
        <v/>
      </c>
      <c r="CL258" s="281" t="str">
        <f>IF(SUM(CI258:CK261)=0,"",SUM(CI258:CK261))</f>
        <v/>
      </c>
      <c r="CM258" s="165" t="str">
        <f>IF(AND(BV258&lt;&gt;"",$CG258&lt;&gt;""),PRODUCT(BV258,$CG258),"")</f>
        <v/>
      </c>
      <c r="CN258" s="165" t="str">
        <f t="shared" ref="CN258" si="857">IF(AND(BW258&lt;&gt;"",$CG258&lt;&gt;""),PRODUCT(BW258,$CG258),"")</f>
        <v/>
      </c>
      <c r="CO258" s="165" t="str">
        <f t="shared" ref="CO258" si="858">IF(AND(BX258&lt;&gt;"",$CG258&lt;&gt;""),PRODUCT(BX258,$CG258),"")</f>
        <v/>
      </c>
      <c r="CP258" s="281" t="str">
        <f>IF(SUM(CM258:CO261)=0,"",SUM(CM258:CO261))</f>
        <v/>
      </c>
      <c r="CQ258" s="165" t="str">
        <f>IF(AND(BY258&lt;&gt;"",$CG258&lt;&gt;""),PRODUCT(BY258,$CG258),"")</f>
        <v/>
      </c>
      <c r="CR258" s="165" t="str">
        <f t="shared" ref="CR258" si="859">IF(AND(BZ258&lt;&gt;"",$CG258&lt;&gt;""),PRODUCT(BZ258,$CG258),"")</f>
        <v/>
      </c>
      <c r="CS258" s="165" t="str">
        <f t="shared" ref="CS258" si="860">IF(AND(CA258&lt;&gt;"",$CG258&lt;&gt;""),PRODUCT(CA258,$CG258),"")</f>
        <v/>
      </c>
      <c r="CT258" s="281" t="str">
        <f>IF(AND(CB258&lt;&gt;"",CQ258&lt;&gt;""),PRODUCT(CB258,CQ258),"")</f>
        <v/>
      </c>
      <c r="CU258" s="281" t="str">
        <f t="shared" ref="CU258" si="861">IF(AND(CC258&lt;&gt;"",CR258&lt;&gt;""),PRODUCT(CC258,CR258),"")</f>
        <v/>
      </c>
      <c r="CV258" s="281" t="str">
        <f>IF(AND(CD258&lt;&gt;"",CS258&lt;&gt;""),PRODUCT(CD258,CS258),"")</f>
        <v/>
      </c>
      <c r="CW258" s="165" t="str">
        <f>IF(AND($CE258&lt;&gt;"",CQ258&lt;&gt;""),PRODUCT($CE258,CQ258),"")</f>
        <v/>
      </c>
      <c r="CX258" s="165" t="str">
        <f t="shared" ref="CX258" si="862">IF(AND($CE258&lt;&gt;"",CR258&lt;&gt;""),PRODUCT($CE258,CR258),"")</f>
        <v/>
      </c>
      <c r="CY258" s="165" t="str">
        <f t="shared" ref="CY258" si="863">IF(AND($CE258&lt;&gt;"",CS258&lt;&gt;""),PRODUCT($CE258,CS258),"")</f>
        <v/>
      </c>
    </row>
    <row r="259" spans="3:103" ht="4.5" customHeight="1" x14ac:dyDescent="0.25">
      <c r="C259" s="152"/>
      <c r="D259" s="152"/>
      <c r="E259" s="152"/>
      <c r="F259" s="152"/>
      <c r="G259" s="152"/>
      <c r="H259" s="152"/>
      <c r="I259" s="152"/>
      <c r="J259" s="152"/>
      <c r="K259" s="157"/>
      <c r="L259" s="213"/>
      <c r="M259" s="214"/>
      <c r="N259" s="214"/>
      <c r="O259" s="214"/>
      <c r="P259" s="214"/>
      <c r="Q259" s="214"/>
      <c r="R259" s="214"/>
      <c r="S259" s="214"/>
      <c r="T259" s="214"/>
      <c r="U259" s="214"/>
      <c r="V259" s="214"/>
      <c r="W259" s="215"/>
      <c r="X259" s="5"/>
      <c r="Y259" s="5"/>
      <c r="Z259" s="231"/>
      <c r="AA259" s="232"/>
      <c r="AB259" s="232"/>
      <c r="AC259" s="232"/>
      <c r="AD259" s="232"/>
      <c r="AE259" s="232"/>
      <c r="AF259" s="232"/>
      <c r="AG259" s="232"/>
      <c r="AH259" s="232"/>
      <c r="AI259" s="232"/>
      <c r="AJ259" s="232"/>
      <c r="AK259" s="232"/>
      <c r="AL259" s="233"/>
      <c r="AM259" s="189"/>
      <c r="AN259" s="190"/>
      <c r="AO259" s="190"/>
      <c r="AP259" s="191"/>
      <c r="AQ259" s="195"/>
      <c r="AR259" s="196"/>
      <c r="AS259" s="196"/>
      <c r="AT259" s="197"/>
      <c r="AU259" s="201"/>
      <c r="AV259" s="202"/>
      <c r="AW259" s="202"/>
      <c r="AX259" s="202"/>
      <c r="AY259" s="205"/>
      <c r="AZ259" s="205"/>
      <c r="BA259" s="205"/>
      <c r="BB259" s="205"/>
      <c r="BC259" s="205"/>
      <c r="BD259" s="205"/>
      <c r="BE259" s="205"/>
      <c r="BF259" s="205"/>
      <c r="BG259" s="205"/>
      <c r="BH259" s="205"/>
      <c r="BI259" s="207"/>
      <c r="BO259" s="209"/>
      <c r="BQ259" s="164"/>
      <c r="BS259" s="275"/>
      <c r="BT259" s="275"/>
      <c r="BU259" s="275"/>
      <c r="BV259" s="275"/>
      <c r="BW259" s="275"/>
      <c r="BX259" s="275"/>
      <c r="BY259" s="275"/>
      <c r="BZ259" s="275"/>
      <c r="CA259" s="275"/>
      <c r="CB259" s="275"/>
      <c r="CC259" s="275"/>
      <c r="CD259" s="275"/>
      <c r="CE259" s="275"/>
      <c r="CG259" s="278"/>
      <c r="CI259" s="166"/>
      <c r="CJ259" s="166"/>
      <c r="CK259" s="166"/>
      <c r="CL259" s="282"/>
      <c r="CM259" s="166"/>
      <c r="CN259" s="166"/>
      <c r="CO259" s="166"/>
      <c r="CP259" s="282"/>
      <c r="CQ259" s="166"/>
      <c r="CR259" s="166"/>
      <c r="CS259" s="166"/>
      <c r="CT259" s="282"/>
      <c r="CU259" s="282"/>
      <c r="CV259" s="282"/>
      <c r="CW259" s="166"/>
      <c r="CX259" s="166"/>
      <c r="CY259" s="166"/>
    </row>
    <row r="260" spans="3:103" ht="9" customHeight="1" x14ac:dyDescent="0.25">
      <c r="C260" s="152"/>
      <c r="D260" s="152"/>
      <c r="E260" s="152"/>
      <c r="F260" s="152"/>
      <c r="G260" s="152"/>
      <c r="H260" s="152"/>
      <c r="I260" s="152"/>
      <c r="J260" s="152"/>
      <c r="K260" s="157"/>
      <c r="L260" s="216"/>
      <c r="M260" s="217"/>
      <c r="N260" s="217"/>
      <c r="O260" s="217"/>
      <c r="P260" s="217"/>
      <c r="Q260" s="217"/>
      <c r="R260" s="217"/>
      <c r="S260" s="217"/>
      <c r="T260" s="217"/>
      <c r="U260" s="217"/>
      <c r="V260" s="217"/>
      <c r="W260" s="218"/>
      <c r="X260" s="5"/>
      <c r="Y260" s="5"/>
      <c r="Z260" s="231"/>
      <c r="AA260" s="232"/>
      <c r="AB260" s="232"/>
      <c r="AC260" s="232"/>
      <c r="AD260" s="232"/>
      <c r="AE260" s="232"/>
      <c r="AF260" s="232"/>
      <c r="AG260" s="232"/>
      <c r="AH260" s="232"/>
      <c r="AI260" s="232"/>
      <c r="AJ260" s="232"/>
      <c r="AK260" s="232"/>
      <c r="AL260" s="233"/>
      <c r="AM260" s="189"/>
      <c r="AN260" s="190"/>
      <c r="AO260" s="190"/>
      <c r="AP260" s="191"/>
      <c r="AQ260" s="195"/>
      <c r="AR260" s="196"/>
      <c r="AS260" s="196"/>
      <c r="AT260" s="197"/>
      <c r="AU260" s="201"/>
      <c r="AV260" s="202"/>
      <c r="AW260" s="202"/>
      <c r="AX260" s="202"/>
      <c r="AY260" s="205"/>
      <c r="AZ260" s="205"/>
      <c r="BA260" s="205"/>
      <c r="BB260" s="205"/>
      <c r="BC260" s="205"/>
      <c r="BD260" s="205"/>
      <c r="BE260" s="205"/>
      <c r="BF260" s="205"/>
      <c r="BG260" s="205"/>
      <c r="BH260" s="205"/>
      <c r="BI260" s="207"/>
      <c r="BO260" s="209"/>
      <c r="BQ260" s="164"/>
      <c r="BS260" s="275"/>
      <c r="BT260" s="275"/>
      <c r="BU260" s="275"/>
      <c r="BV260" s="275"/>
      <c r="BW260" s="275"/>
      <c r="BX260" s="275"/>
      <c r="BY260" s="275"/>
      <c r="BZ260" s="275"/>
      <c r="CA260" s="275"/>
      <c r="CB260" s="275"/>
      <c r="CC260" s="275"/>
      <c r="CD260" s="275"/>
      <c r="CE260" s="275"/>
      <c r="CG260" s="278"/>
      <c r="CI260" s="166"/>
      <c r="CJ260" s="166"/>
      <c r="CK260" s="166"/>
      <c r="CL260" s="282"/>
      <c r="CM260" s="166"/>
      <c r="CN260" s="166"/>
      <c r="CO260" s="166"/>
      <c r="CP260" s="282"/>
      <c r="CQ260" s="166"/>
      <c r="CR260" s="166"/>
      <c r="CS260" s="166"/>
      <c r="CT260" s="282"/>
      <c r="CU260" s="282"/>
      <c r="CV260" s="282"/>
      <c r="CW260" s="166"/>
      <c r="CX260" s="166"/>
      <c r="CY260" s="166"/>
    </row>
    <row r="261" spans="3:103" ht="4.5" customHeight="1" x14ac:dyDescent="0.25">
      <c r="C261" s="6"/>
      <c r="D261" s="6"/>
      <c r="E261" s="6"/>
      <c r="F261" s="6"/>
      <c r="G261" s="6"/>
      <c r="H261" s="6"/>
      <c r="I261" s="6"/>
      <c r="J261" s="6"/>
      <c r="K261" s="6"/>
      <c r="L261" s="5"/>
      <c r="M261" s="5"/>
      <c r="N261" s="5"/>
      <c r="O261" s="5"/>
      <c r="P261" s="5"/>
      <c r="Q261" s="5"/>
      <c r="R261" s="5"/>
      <c r="S261" s="5"/>
      <c r="T261" s="5"/>
      <c r="U261" s="5"/>
      <c r="V261" s="5"/>
      <c r="W261" s="5"/>
      <c r="X261" s="5"/>
      <c r="Y261" s="5"/>
      <c r="Z261" s="234"/>
      <c r="AA261" s="235"/>
      <c r="AB261" s="235"/>
      <c r="AC261" s="235"/>
      <c r="AD261" s="235"/>
      <c r="AE261" s="235"/>
      <c r="AF261" s="235"/>
      <c r="AG261" s="235"/>
      <c r="AH261" s="235"/>
      <c r="AI261" s="235"/>
      <c r="AJ261" s="235"/>
      <c r="AK261" s="235"/>
      <c r="AL261" s="236"/>
      <c r="AM261" s="189"/>
      <c r="AN261" s="190"/>
      <c r="AO261" s="190"/>
      <c r="AP261" s="191"/>
      <c r="AQ261" s="195"/>
      <c r="AR261" s="196"/>
      <c r="AS261" s="196"/>
      <c r="AT261" s="197"/>
      <c r="AU261" s="201"/>
      <c r="AV261" s="202"/>
      <c r="AW261" s="202"/>
      <c r="AX261" s="202"/>
      <c r="AY261" s="205"/>
      <c r="AZ261" s="205"/>
      <c r="BA261" s="205"/>
      <c r="BB261" s="205"/>
      <c r="BC261" s="205"/>
      <c r="BD261" s="205"/>
      <c r="BE261" s="205"/>
      <c r="BF261" s="205"/>
      <c r="BG261" s="205"/>
      <c r="BH261" s="205"/>
      <c r="BI261" s="207"/>
      <c r="BO261" s="209"/>
      <c r="BQ261" s="164"/>
      <c r="BS261" s="276"/>
      <c r="BT261" s="276"/>
      <c r="BU261" s="276"/>
      <c r="BV261" s="276"/>
      <c r="BW261" s="276"/>
      <c r="BX261" s="276"/>
      <c r="BY261" s="276"/>
      <c r="BZ261" s="276"/>
      <c r="CA261" s="276"/>
      <c r="CB261" s="276"/>
      <c r="CC261" s="276"/>
      <c r="CD261" s="276"/>
      <c r="CE261" s="276"/>
      <c r="CG261" s="279"/>
      <c r="CI261" s="167"/>
      <c r="CJ261" s="167"/>
      <c r="CK261" s="167"/>
      <c r="CL261" s="283"/>
      <c r="CM261" s="167"/>
      <c r="CN261" s="167"/>
      <c r="CO261" s="167"/>
      <c r="CP261" s="283"/>
      <c r="CQ261" s="167"/>
      <c r="CR261" s="167"/>
      <c r="CS261" s="167"/>
      <c r="CT261" s="283"/>
      <c r="CU261" s="283"/>
      <c r="CV261" s="283"/>
      <c r="CW261" s="167"/>
      <c r="CX261" s="167"/>
      <c r="CY261" s="167"/>
    </row>
    <row r="262" spans="3:103" ht="9" customHeight="1" x14ac:dyDescent="0.25">
      <c r="C262" s="152" t="s">
        <v>3</v>
      </c>
      <c r="D262" s="152"/>
      <c r="E262" s="152"/>
      <c r="F262" s="152"/>
      <c r="G262" s="152"/>
      <c r="H262" s="152"/>
      <c r="I262" s="152"/>
      <c r="J262" s="152"/>
      <c r="K262" s="157"/>
      <c r="L262" s="210"/>
      <c r="M262" s="211"/>
      <c r="N262" s="211"/>
      <c r="O262" s="211"/>
      <c r="P262" s="211"/>
      <c r="Q262" s="211"/>
      <c r="R262" s="211"/>
      <c r="S262" s="211"/>
      <c r="T262" s="211"/>
      <c r="U262" s="211"/>
      <c r="V262" s="211"/>
      <c r="W262" s="212"/>
      <c r="X262" s="5"/>
      <c r="Y262" s="5"/>
      <c r="Z262" s="219" t="s">
        <v>192</v>
      </c>
      <c r="AA262" s="220"/>
      <c r="AB262" s="220"/>
      <c r="AC262" s="220"/>
      <c r="AD262" s="220"/>
      <c r="AE262" s="220"/>
      <c r="AF262" s="220"/>
      <c r="AG262" s="220"/>
      <c r="AH262" s="220"/>
      <c r="AI262" s="220"/>
      <c r="AJ262" s="220"/>
      <c r="AK262" s="220"/>
      <c r="AL262" s="221"/>
      <c r="AM262" s="189">
        <f t="shared" ref="AM262" si="864">IF(SUM(BS262:BU265)=0,"",SUM(BS262:BU265))</f>
        <v>50</v>
      </c>
      <c r="AN262" s="190"/>
      <c r="AO262" s="190"/>
      <c r="AP262" s="191"/>
      <c r="AQ262" s="195"/>
      <c r="AR262" s="196"/>
      <c r="AS262" s="196"/>
      <c r="AT262" s="197"/>
      <c r="AU262" s="201" t="str">
        <f>IF(CL262&lt;&gt;"",CL262,"")</f>
        <v/>
      </c>
      <c r="AV262" s="202"/>
      <c r="AW262" s="202"/>
      <c r="AX262" s="202"/>
      <c r="AY262" s="205" t="str">
        <f>IF(CS262&lt;&gt;"",CS262,"")</f>
        <v/>
      </c>
      <c r="AZ262" s="205"/>
      <c r="BA262" s="205"/>
      <c r="BB262" s="205"/>
      <c r="BC262" s="205"/>
      <c r="BD262" s="205"/>
      <c r="BE262" s="205" t="str">
        <f>IF(CP262&lt;&gt;"",CP262,"")</f>
        <v/>
      </c>
      <c r="BF262" s="205"/>
      <c r="BG262" s="205"/>
      <c r="BH262" s="205"/>
      <c r="BI262" s="207"/>
      <c r="BO262" s="209">
        <v>2</v>
      </c>
      <c r="BQ262" s="164">
        <f>SUM(MAX(BN$12:BN265),BO262/10)</f>
        <v>6.2</v>
      </c>
      <c r="BS262" s="274" t="str">
        <f t="shared" ref="BS262:CE262" si="865">IF(INDEX(BS$18:BS$49,MATCH($BO262,$BO$18:$BO$49,0))="","",INDEX(BS$18:BS$49,MATCH($BO262,$BO$18:$BO$49,0)))</f>
        <v/>
      </c>
      <c r="BT262" s="274" t="str">
        <f t="shared" si="865"/>
        <v/>
      </c>
      <c r="BU262" s="274">
        <f t="shared" si="865"/>
        <v>50</v>
      </c>
      <c r="BV262" s="274" t="str">
        <f>IF(INDEX(BV$18:BV$49,MATCH($BO262,$BO$18:$BO$49,0))="","",INDEX(BV$18:BV$49,MATCH($BO262,$BO$18:$BO$49,0)))</f>
        <v/>
      </c>
      <c r="BW262" s="274" t="str">
        <f>IF(INDEX(BW$18:BW$49,MATCH($BO262,$BO$18:$BO$49,0))="","",INDEX(BW$18:BW$49,MATCH($BO262,$BO$18:$BO$49,0)))</f>
        <v/>
      </c>
      <c r="BX262" s="274" t="str">
        <f>IF(INDEX(BX$18:BX$49,MATCH($BO262,$BO$18:$BO$49,0))="","",INDEX(BX$18:BX$49,MATCH($BO262,$BO$18:$BO$49,0)))</f>
        <v/>
      </c>
      <c r="BY262" s="274" t="str">
        <f t="shared" si="865"/>
        <v/>
      </c>
      <c r="BZ262" s="274" t="str">
        <f t="shared" si="865"/>
        <v/>
      </c>
      <c r="CA262" s="274" t="str">
        <f t="shared" si="865"/>
        <v/>
      </c>
      <c r="CB262" s="274" t="str">
        <f t="shared" si="865"/>
        <v/>
      </c>
      <c r="CC262" s="274" t="str">
        <f t="shared" si="865"/>
        <v/>
      </c>
      <c r="CD262" s="274">
        <f t="shared" si="865"/>
        <v>1</v>
      </c>
      <c r="CE262" s="274">
        <f t="shared" si="865"/>
        <v>8</v>
      </c>
      <c r="CG262" s="277" t="str">
        <f>IF(AQ262="","",IF(ISERROR(VALUE(AQ262)),"",AQ262))</f>
        <v/>
      </c>
      <c r="CI262" s="165" t="str">
        <f>IF(AND(BS262&lt;&gt;"",$CG262&lt;&gt;""),PRODUCT(BS262,$CG262),"")</f>
        <v/>
      </c>
      <c r="CJ262" s="165" t="str">
        <f>IF(AND(BT262&lt;&gt;"",$CG262&lt;&gt;""),PRODUCT(BT262,$CG262),"")</f>
        <v/>
      </c>
      <c r="CK262" s="165" t="str">
        <f>IF(AND(BU262&lt;&gt;"",$CG262&lt;&gt;""),PRODUCT(BU262,$CG262),"")</f>
        <v/>
      </c>
      <c r="CL262" s="281" t="str">
        <f t="shared" ref="CL262" si="866">IF(SUM(CI262:CK265)=0,"",SUM(CI262:CK265))</f>
        <v/>
      </c>
      <c r="CM262" s="165" t="str">
        <f t="shared" ref="CM262" si="867">IF(AND(BV262&lt;&gt;"",$CG262&lt;&gt;""),PRODUCT(BV262,$CG262),"")</f>
        <v/>
      </c>
      <c r="CN262" s="165" t="str">
        <f t="shared" ref="CN262" si="868">IF(AND(BW262&lt;&gt;"",$CG262&lt;&gt;""),PRODUCT(BW262,$CG262),"")</f>
        <v/>
      </c>
      <c r="CO262" s="165" t="str">
        <f t="shared" ref="CO262" si="869">IF(AND(BX262&lt;&gt;"",$CG262&lt;&gt;""),PRODUCT(BX262,$CG262),"")</f>
        <v/>
      </c>
      <c r="CP262" s="281" t="str">
        <f t="shared" ref="CP262" si="870">IF(SUM(CM262:CO265)=0,"",SUM(CM262:CO265))</f>
        <v/>
      </c>
      <c r="CQ262" s="165" t="str">
        <f t="shared" ref="CQ262" si="871">IF(AND(BY262&lt;&gt;"",$CG262&lt;&gt;""),PRODUCT(BY262,$CG262),"")</f>
        <v/>
      </c>
      <c r="CR262" s="165" t="str">
        <f t="shared" ref="CR262" si="872">IF(AND(BZ262&lt;&gt;"",$CG262&lt;&gt;""),PRODUCT(BZ262,$CG262),"")</f>
        <v/>
      </c>
      <c r="CS262" s="165" t="str">
        <f t="shared" ref="CS262" si="873">IF(AND(CA262&lt;&gt;"",$CG262&lt;&gt;""),PRODUCT(CA262,$CG262),"")</f>
        <v/>
      </c>
      <c r="CT262" s="281" t="str">
        <f t="shared" ref="CT262" si="874">IF(AND(CB262&lt;&gt;"",CQ262&lt;&gt;""),PRODUCT(CB262,CQ262),"")</f>
        <v/>
      </c>
      <c r="CU262" s="281" t="str">
        <f t="shared" ref="CU262" si="875">IF(AND(CC262&lt;&gt;"",CR262&lt;&gt;""),PRODUCT(CC262,CR262),"")</f>
        <v/>
      </c>
      <c r="CV262" s="281" t="str">
        <f t="shared" ref="CV262" si="876">IF(AND(CD262&lt;&gt;"",CS262&lt;&gt;""),PRODUCT(CD262,CS262),"")</f>
        <v/>
      </c>
      <c r="CW262" s="165" t="str">
        <f t="shared" ref="CW262" si="877">IF(AND($CE262&lt;&gt;"",CQ262&lt;&gt;""),PRODUCT($CE262,CQ262),"")</f>
        <v/>
      </c>
      <c r="CX262" s="165" t="str">
        <f t="shared" ref="CX262" si="878">IF(AND($CE262&lt;&gt;"",CR262&lt;&gt;""),PRODUCT($CE262,CR262),"")</f>
        <v/>
      </c>
      <c r="CY262" s="165" t="str">
        <f t="shared" ref="CY262" si="879">IF(AND($CE262&lt;&gt;"",CS262&lt;&gt;""),PRODUCT($CE262,CS262),"")</f>
        <v/>
      </c>
    </row>
    <row r="263" spans="3:103" ht="4.5" customHeight="1" x14ac:dyDescent="0.25">
      <c r="C263" s="152"/>
      <c r="D263" s="152"/>
      <c r="E263" s="152"/>
      <c r="F263" s="152"/>
      <c r="G263" s="152"/>
      <c r="H263" s="152"/>
      <c r="I263" s="152"/>
      <c r="J263" s="152"/>
      <c r="K263" s="157"/>
      <c r="L263" s="213"/>
      <c r="M263" s="214"/>
      <c r="N263" s="214"/>
      <c r="O263" s="214"/>
      <c r="P263" s="214"/>
      <c r="Q263" s="214"/>
      <c r="R263" s="214"/>
      <c r="S263" s="214"/>
      <c r="T263" s="214"/>
      <c r="U263" s="214"/>
      <c r="V263" s="214"/>
      <c r="W263" s="215"/>
      <c r="X263" s="5"/>
      <c r="Y263" s="5"/>
      <c r="Z263" s="222"/>
      <c r="AA263" s="223"/>
      <c r="AB263" s="223"/>
      <c r="AC263" s="223"/>
      <c r="AD263" s="223"/>
      <c r="AE263" s="223"/>
      <c r="AF263" s="223"/>
      <c r="AG263" s="223"/>
      <c r="AH263" s="223"/>
      <c r="AI263" s="223"/>
      <c r="AJ263" s="223"/>
      <c r="AK263" s="223"/>
      <c r="AL263" s="224"/>
      <c r="AM263" s="189"/>
      <c r="AN263" s="190"/>
      <c r="AO263" s="190"/>
      <c r="AP263" s="191"/>
      <c r="AQ263" s="195"/>
      <c r="AR263" s="196"/>
      <c r="AS263" s="196"/>
      <c r="AT263" s="197"/>
      <c r="AU263" s="201"/>
      <c r="AV263" s="202"/>
      <c r="AW263" s="202"/>
      <c r="AX263" s="202"/>
      <c r="AY263" s="205"/>
      <c r="AZ263" s="205"/>
      <c r="BA263" s="205"/>
      <c r="BB263" s="205"/>
      <c r="BC263" s="205"/>
      <c r="BD263" s="205"/>
      <c r="BE263" s="205"/>
      <c r="BF263" s="205"/>
      <c r="BG263" s="205"/>
      <c r="BH263" s="205"/>
      <c r="BI263" s="207"/>
      <c r="BO263" s="209"/>
      <c r="BQ263" s="164"/>
      <c r="BS263" s="275"/>
      <c r="BT263" s="275"/>
      <c r="BU263" s="275"/>
      <c r="BV263" s="275"/>
      <c r="BW263" s="275"/>
      <c r="BX263" s="275"/>
      <c r="BY263" s="275"/>
      <c r="BZ263" s="275"/>
      <c r="CA263" s="275"/>
      <c r="CB263" s="275"/>
      <c r="CC263" s="275"/>
      <c r="CD263" s="275"/>
      <c r="CE263" s="275"/>
      <c r="CG263" s="278"/>
      <c r="CI263" s="166"/>
      <c r="CJ263" s="166"/>
      <c r="CK263" s="166"/>
      <c r="CL263" s="282"/>
      <c r="CM263" s="166"/>
      <c r="CN263" s="166"/>
      <c r="CO263" s="166"/>
      <c r="CP263" s="282"/>
      <c r="CQ263" s="166"/>
      <c r="CR263" s="166"/>
      <c r="CS263" s="166"/>
      <c r="CT263" s="282"/>
      <c r="CU263" s="282"/>
      <c r="CV263" s="282"/>
      <c r="CW263" s="166"/>
      <c r="CX263" s="166"/>
      <c r="CY263" s="166"/>
    </row>
    <row r="264" spans="3:103" ht="9" customHeight="1" x14ac:dyDescent="0.25">
      <c r="C264" s="152"/>
      <c r="D264" s="152"/>
      <c r="E264" s="152"/>
      <c r="F264" s="152"/>
      <c r="G264" s="152"/>
      <c r="H264" s="152"/>
      <c r="I264" s="152"/>
      <c r="J264" s="152"/>
      <c r="K264" s="157"/>
      <c r="L264" s="216"/>
      <c r="M264" s="217"/>
      <c r="N264" s="217"/>
      <c r="O264" s="217"/>
      <c r="P264" s="217"/>
      <c r="Q264" s="217"/>
      <c r="R264" s="217"/>
      <c r="S264" s="217"/>
      <c r="T264" s="217"/>
      <c r="U264" s="217"/>
      <c r="V264" s="217"/>
      <c r="W264" s="218"/>
      <c r="X264" s="5"/>
      <c r="Y264" s="5"/>
      <c r="Z264" s="222"/>
      <c r="AA264" s="223"/>
      <c r="AB264" s="223"/>
      <c r="AC264" s="223"/>
      <c r="AD264" s="223"/>
      <c r="AE264" s="223"/>
      <c r="AF264" s="223"/>
      <c r="AG264" s="223"/>
      <c r="AH264" s="223"/>
      <c r="AI264" s="223"/>
      <c r="AJ264" s="223"/>
      <c r="AK264" s="223"/>
      <c r="AL264" s="224"/>
      <c r="AM264" s="189"/>
      <c r="AN264" s="190"/>
      <c r="AO264" s="190"/>
      <c r="AP264" s="191"/>
      <c r="AQ264" s="195"/>
      <c r="AR264" s="196"/>
      <c r="AS264" s="196"/>
      <c r="AT264" s="197"/>
      <c r="AU264" s="201"/>
      <c r="AV264" s="202"/>
      <c r="AW264" s="202"/>
      <c r="AX264" s="202"/>
      <c r="AY264" s="205"/>
      <c r="AZ264" s="205"/>
      <c r="BA264" s="205"/>
      <c r="BB264" s="205"/>
      <c r="BC264" s="205"/>
      <c r="BD264" s="205"/>
      <c r="BE264" s="205"/>
      <c r="BF264" s="205"/>
      <c r="BG264" s="205"/>
      <c r="BH264" s="205"/>
      <c r="BI264" s="207"/>
      <c r="BO264" s="209"/>
      <c r="BQ264" s="164"/>
      <c r="BS264" s="275"/>
      <c r="BT264" s="275"/>
      <c r="BU264" s="275"/>
      <c r="BV264" s="275"/>
      <c r="BW264" s="275"/>
      <c r="BX264" s="275"/>
      <c r="BY264" s="275"/>
      <c r="BZ264" s="275"/>
      <c r="CA264" s="275"/>
      <c r="CB264" s="275"/>
      <c r="CC264" s="275"/>
      <c r="CD264" s="275"/>
      <c r="CE264" s="275"/>
      <c r="CG264" s="278"/>
      <c r="CI264" s="166"/>
      <c r="CJ264" s="166"/>
      <c r="CK264" s="166"/>
      <c r="CL264" s="282"/>
      <c r="CM264" s="166"/>
      <c r="CN264" s="166"/>
      <c r="CO264" s="166"/>
      <c r="CP264" s="282"/>
      <c r="CQ264" s="166"/>
      <c r="CR264" s="166"/>
      <c r="CS264" s="166"/>
      <c r="CT264" s="282"/>
      <c r="CU264" s="282"/>
      <c r="CV264" s="282"/>
      <c r="CW264" s="166"/>
      <c r="CX264" s="166"/>
      <c r="CY264" s="166"/>
    </row>
    <row r="265" spans="3:103" ht="4.5" customHeight="1" x14ac:dyDescent="0.25">
      <c r="C265" s="6"/>
      <c r="D265" s="6"/>
      <c r="E265" s="6"/>
      <c r="F265" s="6"/>
      <c r="G265" s="6"/>
      <c r="H265" s="6"/>
      <c r="I265" s="6"/>
      <c r="J265" s="6"/>
      <c r="K265" s="6"/>
      <c r="L265" s="5"/>
      <c r="M265" s="5"/>
      <c r="N265" s="5"/>
      <c r="O265" s="5"/>
      <c r="P265" s="5"/>
      <c r="Q265" s="5"/>
      <c r="R265" s="5"/>
      <c r="S265" s="5"/>
      <c r="T265" s="5"/>
      <c r="U265" s="5"/>
      <c r="V265" s="5"/>
      <c r="W265" s="5"/>
      <c r="X265" s="5"/>
      <c r="Y265" s="5"/>
      <c r="Z265" s="222"/>
      <c r="AA265" s="223"/>
      <c r="AB265" s="223"/>
      <c r="AC265" s="223"/>
      <c r="AD265" s="223"/>
      <c r="AE265" s="223"/>
      <c r="AF265" s="223"/>
      <c r="AG265" s="223"/>
      <c r="AH265" s="223"/>
      <c r="AI265" s="223"/>
      <c r="AJ265" s="223"/>
      <c r="AK265" s="223"/>
      <c r="AL265" s="224"/>
      <c r="AM265" s="189"/>
      <c r="AN265" s="190"/>
      <c r="AO265" s="190"/>
      <c r="AP265" s="191"/>
      <c r="AQ265" s="195"/>
      <c r="AR265" s="196"/>
      <c r="AS265" s="196"/>
      <c r="AT265" s="197"/>
      <c r="AU265" s="201"/>
      <c r="AV265" s="202"/>
      <c r="AW265" s="202"/>
      <c r="AX265" s="202"/>
      <c r="AY265" s="205"/>
      <c r="AZ265" s="205"/>
      <c r="BA265" s="205"/>
      <c r="BB265" s="205"/>
      <c r="BC265" s="205"/>
      <c r="BD265" s="205"/>
      <c r="BE265" s="205"/>
      <c r="BF265" s="205"/>
      <c r="BG265" s="205"/>
      <c r="BH265" s="205"/>
      <c r="BI265" s="207"/>
      <c r="BO265" s="209"/>
      <c r="BQ265" s="164"/>
      <c r="BS265" s="276"/>
      <c r="BT265" s="276"/>
      <c r="BU265" s="276"/>
      <c r="BV265" s="276"/>
      <c r="BW265" s="276"/>
      <c r="BX265" s="276"/>
      <c r="BY265" s="276"/>
      <c r="BZ265" s="276"/>
      <c r="CA265" s="276"/>
      <c r="CB265" s="276"/>
      <c r="CC265" s="276"/>
      <c r="CD265" s="276"/>
      <c r="CE265" s="276"/>
      <c r="CG265" s="279"/>
      <c r="CI265" s="167"/>
      <c r="CJ265" s="167"/>
      <c r="CK265" s="167"/>
      <c r="CL265" s="283"/>
      <c r="CM265" s="167"/>
      <c r="CN265" s="167"/>
      <c r="CO265" s="167"/>
      <c r="CP265" s="283"/>
      <c r="CQ265" s="167"/>
      <c r="CR265" s="167"/>
      <c r="CS265" s="167"/>
      <c r="CT265" s="283"/>
      <c r="CU265" s="283"/>
      <c r="CV265" s="283"/>
      <c r="CW265" s="167"/>
      <c r="CX265" s="167"/>
      <c r="CY265" s="167"/>
    </row>
    <row r="266" spans="3:103" ht="9" customHeight="1" x14ac:dyDescent="0.25">
      <c r="C266" s="247" t="s">
        <v>13</v>
      </c>
      <c r="D266" s="152"/>
      <c r="E266" s="152"/>
      <c r="F266" s="152"/>
      <c r="G266" s="152"/>
      <c r="H266" s="152"/>
      <c r="I266" s="152"/>
      <c r="J266" s="152"/>
      <c r="K266" s="157"/>
      <c r="L266" s="210"/>
      <c r="M266" s="211"/>
      <c r="N266" s="211"/>
      <c r="O266" s="211"/>
      <c r="P266" s="211"/>
      <c r="Q266" s="211"/>
      <c r="R266" s="211"/>
      <c r="S266" s="211"/>
      <c r="T266" s="211"/>
      <c r="U266" s="211"/>
      <c r="V266" s="211"/>
      <c r="W266" s="212"/>
      <c r="X266" s="5"/>
      <c r="Y266" s="5"/>
      <c r="Z266" s="219" t="s">
        <v>26</v>
      </c>
      <c r="AA266" s="220"/>
      <c r="AB266" s="220"/>
      <c r="AC266" s="220"/>
      <c r="AD266" s="220"/>
      <c r="AE266" s="220"/>
      <c r="AF266" s="220"/>
      <c r="AG266" s="220"/>
      <c r="AH266" s="220"/>
      <c r="AI266" s="220"/>
      <c r="AJ266" s="220"/>
      <c r="AK266" s="220"/>
      <c r="AL266" s="221"/>
      <c r="AM266" s="189">
        <f t="shared" ref="AM266" si="880">IF(SUM(BS266:BU269)=0,"",SUM(BS266:BU269))</f>
        <v>30</v>
      </c>
      <c r="AN266" s="190"/>
      <c r="AO266" s="190"/>
      <c r="AP266" s="191"/>
      <c r="AQ266" s="195"/>
      <c r="AR266" s="196"/>
      <c r="AS266" s="196"/>
      <c r="AT266" s="197"/>
      <c r="AU266" s="201" t="str">
        <f t="shared" ref="AU266" si="881">IF(CL266&lt;&gt;"",CL266,"")</f>
        <v/>
      </c>
      <c r="AV266" s="202"/>
      <c r="AW266" s="202"/>
      <c r="AX266" s="202"/>
      <c r="AY266" s="205" t="str">
        <f t="shared" ref="AY266" si="882">IF(CS266&lt;&gt;"",CS266,"")</f>
        <v/>
      </c>
      <c r="AZ266" s="205"/>
      <c r="BA266" s="205"/>
      <c r="BB266" s="205"/>
      <c r="BC266" s="205"/>
      <c r="BD266" s="205"/>
      <c r="BE266" s="205" t="str">
        <f t="shared" ref="BE266" si="883">IF(CP266&lt;&gt;"",CP266,"")</f>
        <v/>
      </c>
      <c r="BF266" s="205"/>
      <c r="BG266" s="205"/>
      <c r="BH266" s="205"/>
      <c r="BI266" s="207"/>
      <c r="BO266" s="209">
        <v>3</v>
      </c>
      <c r="BQ266" s="164">
        <f>SUM(MAX(BN$12:BN269),BO266/10)</f>
        <v>6.3</v>
      </c>
      <c r="BS266" s="274" t="str">
        <f t="shared" ref="BS266:CE266" si="884">IF(INDEX(BS$18:BS$49,MATCH($BO266,$BO$18:$BO$49,0))="","",INDEX(BS$18:BS$49,MATCH($BO266,$BO$18:$BO$49,0)))</f>
        <v/>
      </c>
      <c r="BT266" s="274" t="str">
        <f t="shared" si="884"/>
        <v/>
      </c>
      <c r="BU266" s="274">
        <f t="shared" si="884"/>
        <v>30</v>
      </c>
      <c r="BV266" s="274" t="str">
        <f>IF(INDEX(BV$18:BV$49,MATCH($BO266,$BO$18:$BO$49,0))="","",INDEX(BV$18:BV$49,MATCH($BO266,$BO$18:$BO$49,0)))</f>
        <v/>
      </c>
      <c r="BW266" s="274" t="str">
        <f>IF(INDEX(BW$18:BW$49,MATCH($BO266,$BO$18:$BO$49,0))="","",INDEX(BW$18:BW$49,MATCH($BO266,$BO$18:$BO$49,0)))</f>
        <v/>
      </c>
      <c r="BX266" s="274">
        <f>IF(INDEX(BX$18:BX$49,MATCH($BO266,$BO$18:$BO$49,0))="","",INDEX(BX$18:BX$49,MATCH($BO266,$BO$18:$BO$49,0)))</f>
        <v>12.147877000000001</v>
      </c>
      <c r="BY266" s="274" t="str">
        <f t="shared" si="884"/>
        <v/>
      </c>
      <c r="BZ266" s="274" t="str">
        <f t="shared" si="884"/>
        <v/>
      </c>
      <c r="CA266" s="274">
        <f t="shared" si="884"/>
        <v>5598.1</v>
      </c>
      <c r="CB266" s="274" t="str">
        <f t="shared" si="884"/>
        <v/>
      </c>
      <c r="CC266" s="274" t="str">
        <f t="shared" si="884"/>
        <v/>
      </c>
      <c r="CD266" s="274">
        <f t="shared" si="884"/>
        <v>1</v>
      </c>
      <c r="CE266" s="274">
        <f t="shared" si="884"/>
        <v>8</v>
      </c>
      <c r="CG266" s="277" t="str">
        <f>IF(AQ266="","",IF(ISERROR(VALUE(AQ266)),"",AQ266))</f>
        <v/>
      </c>
      <c r="CI266" s="165" t="str">
        <f>IF(AND(BS266&lt;&gt;"",$CG266&lt;&gt;""),PRODUCT(BS266,$CG266),"")</f>
        <v/>
      </c>
      <c r="CJ266" s="165" t="str">
        <f>IF(AND(BT266&lt;&gt;"",$CG266&lt;&gt;""),PRODUCT(BT266,$CG266),"")</f>
        <v/>
      </c>
      <c r="CK266" s="165" t="str">
        <f>IF(AND(BU266&lt;&gt;"",$CG266&lt;&gt;""),PRODUCT(BU266,$CG266),"")</f>
        <v/>
      </c>
      <c r="CL266" s="281" t="str">
        <f t="shared" ref="CL266" si="885">IF(SUM(CI266:CK269)=0,"",SUM(CI266:CK269))</f>
        <v/>
      </c>
      <c r="CM266" s="165" t="str">
        <f t="shared" ref="CM266" si="886">IF(AND(BV266&lt;&gt;"",$CG266&lt;&gt;""),PRODUCT(BV266,$CG266),"")</f>
        <v/>
      </c>
      <c r="CN266" s="165" t="str">
        <f t="shared" ref="CN266" si="887">IF(AND(BW266&lt;&gt;"",$CG266&lt;&gt;""),PRODUCT(BW266,$CG266),"")</f>
        <v/>
      </c>
      <c r="CO266" s="165" t="str">
        <f t="shared" ref="CO266" si="888">IF(AND(BX266&lt;&gt;"",$CG266&lt;&gt;""),PRODUCT(BX266,$CG266),"")</f>
        <v/>
      </c>
      <c r="CP266" s="281" t="str">
        <f t="shared" ref="CP266" si="889">IF(SUM(CM266:CO269)=0,"",SUM(CM266:CO269))</f>
        <v/>
      </c>
      <c r="CQ266" s="165" t="str">
        <f t="shared" ref="CQ266" si="890">IF(AND(BY266&lt;&gt;"",$CG266&lt;&gt;""),PRODUCT(BY266,$CG266),"")</f>
        <v/>
      </c>
      <c r="CR266" s="165" t="str">
        <f t="shared" ref="CR266" si="891">IF(AND(BZ266&lt;&gt;"",$CG266&lt;&gt;""),PRODUCT(BZ266,$CG266),"")</f>
        <v/>
      </c>
      <c r="CS266" s="165" t="str">
        <f t="shared" ref="CS266" si="892">IF(AND(CA266&lt;&gt;"",$CG266&lt;&gt;""),PRODUCT(CA266,$CG266),"")</f>
        <v/>
      </c>
      <c r="CT266" s="281" t="str">
        <f t="shared" ref="CT266" si="893">IF(AND(CB266&lt;&gt;"",CQ266&lt;&gt;""),PRODUCT(CB266,CQ266),"")</f>
        <v/>
      </c>
      <c r="CU266" s="281" t="str">
        <f t="shared" ref="CU266" si="894">IF(AND(CC266&lt;&gt;"",CR266&lt;&gt;""),PRODUCT(CC266,CR266),"")</f>
        <v/>
      </c>
      <c r="CV266" s="281" t="str">
        <f t="shared" ref="CV266" si="895">IF(AND(CD266&lt;&gt;"",CS266&lt;&gt;""),PRODUCT(CD266,CS266),"")</f>
        <v/>
      </c>
      <c r="CW266" s="165" t="str">
        <f t="shared" ref="CW266" si="896">IF(AND($CE266&lt;&gt;"",CQ266&lt;&gt;""),PRODUCT($CE266,CQ266),"")</f>
        <v/>
      </c>
      <c r="CX266" s="165" t="str">
        <f t="shared" ref="CX266" si="897">IF(AND($CE266&lt;&gt;"",CR266&lt;&gt;""),PRODUCT($CE266,CR266),"")</f>
        <v/>
      </c>
      <c r="CY266" s="165" t="str">
        <f t="shared" ref="CY266" si="898">IF(AND($CE266&lt;&gt;"",CS266&lt;&gt;""),PRODUCT($CE266,CS266),"")</f>
        <v/>
      </c>
    </row>
    <row r="267" spans="3:103" ht="4.5" customHeight="1" x14ac:dyDescent="0.25">
      <c r="C267" s="152"/>
      <c r="D267" s="152"/>
      <c r="E267" s="152"/>
      <c r="F267" s="152"/>
      <c r="G267" s="152"/>
      <c r="H267" s="152"/>
      <c r="I267" s="152"/>
      <c r="J267" s="152"/>
      <c r="K267" s="157"/>
      <c r="L267" s="213"/>
      <c r="M267" s="214"/>
      <c r="N267" s="214"/>
      <c r="O267" s="214"/>
      <c r="P267" s="214"/>
      <c r="Q267" s="214"/>
      <c r="R267" s="214"/>
      <c r="S267" s="214"/>
      <c r="T267" s="214"/>
      <c r="U267" s="214"/>
      <c r="V267" s="214"/>
      <c r="W267" s="215"/>
      <c r="X267" s="5"/>
      <c r="Y267" s="5"/>
      <c r="Z267" s="222"/>
      <c r="AA267" s="223"/>
      <c r="AB267" s="223"/>
      <c r="AC267" s="223"/>
      <c r="AD267" s="223"/>
      <c r="AE267" s="223"/>
      <c r="AF267" s="223"/>
      <c r="AG267" s="223"/>
      <c r="AH267" s="223"/>
      <c r="AI267" s="223"/>
      <c r="AJ267" s="223"/>
      <c r="AK267" s="223"/>
      <c r="AL267" s="224"/>
      <c r="AM267" s="189"/>
      <c r="AN267" s="190"/>
      <c r="AO267" s="190"/>
      <c r="AP267" s="191"/>
      <c r="AQ267" s="195"/>
      <c r="AR267" s="196"/>
      <c r="AS267" s="196"/>
      <c r="AT267" s="197"/>
      <c r="AU267" s="201"/>
      <c r="AV267" s="202"/>
      <c r="AW267" s="202"/>
      <c r="AX267" s="202"/>
      <c r="AY267" s="205"/>
      <c r="AZ267" s="205"/>
      <c r="BA267" s="205"/>
      <c r="BB267" s="205"/>
      <c r="BC267" s="205"/>
      <c r="BD267" s="205"/>
      <c r="BE267" s="205"/>
      <c r="BF267" s="205"/>
      <c r="BG267" s="205"/>
      <c r="BH267" s="205"/>
      <c r="BI267" s="207"/>
      <c r="BO267" s="209"/>
      <c r="BQ267" s="164"/>
      <c r="BS267" s="275"/>
      <c r="BT267" s="275"/>
      <c r="BU267" s="275"/>
      <c r="BV267" s="275"/>
      <c r="BW267" s="275"/>
      <c r="BX267" s="275"/>
      <c r="BY267" s="275"/>
      <c r="BZ267" s="275"/>
      <c r="CA267" s="275"/>
      <c r="CB267" s="275"/>
      <c r="CC267" s="275"/>
      <c r="CD267" s="275"/>
      <c r="CE267" s="275"/>
      <c r="CG267" s="278"/>
      <c r="CI267" s="166"/>
      <c r="CJ267" s="166"/>
      <c r="CK267" s="166"/>
      <c r="CL267" s="282"/>
      <c r="CM267" s="166"/>
      <c r="CN267" s="166"/>
      <c r="CO267" s="166"/>
      <c r="CP267" s="282"/>
      <c r="CQ267" s="166"/>
      <c r="CR267" s="166"/>
      <c r="CS267" s="166"/>
      <c r="CT267" s="282"/>
      <c r="CU267" s="282"/>
      <c r="CV267" s="282"/>
      <c r="CW267" s="166"/>
      <c r="CX267" s="166"/>
      <c r="CY267" s="166"/>
    </row>
    <row r="268" spans="3:103" ht="9" customHeight="1" x14ac:dyDescent="0.25">
      <c r="C268" s="152"/>
      <c r="D268" s="152"/>
      <c r="E268" s="152"/>
      <c r="F268" s="152"/>
      <c r="G268" s="152"/>
      <c r="H268" s="152"/>
      <c r="I268" s="152"/>
      <c r="J268" s="152"/>
      <c r="K268" s="157"/>
      <c r="L268" s="216"/>
      <c r="M268" s="217"/>
      <c r="N268" s="217"/>
      <c r="O268" s="217"/>
      <c r="P268" s="217"/>
      <c r="Q268" s="217"/>
      <c r="R268" s="217"/>
      <c r="S268" s="217"/>
      <c r="T268" s="217"/>
      <c r="U268" s="217"/>
      <c r="V268" s="217"/>
      <c r="W268" s="218"/>
      <c r="X268" s="5"/>
      <c r="Y268" s="5"/>
      <c r="Z268" s="222"/>
      <c r="AA268" s="223"/>
      <c r="AB268" s="223"/>
      <c r="AC268" s="223"/>
      <c r="AD268" s="223"/>
      <c r="AE268" s="223"/>
      <c r="AF268" s="223"/>
      <c r="AG268" s="223"/>
      <c r="AH268" s="223"/>
      <c r="AI268" s="223"/>
      <c r="AJ268" s="223"/>
      <c r="AK268" s="223"/>
      <c r="AL268" s="224"/>
      <c r="AM268" s="189"/>
      <c r="AN268" s="190"/>
      <c r="AO268" s="190"/>
      <c r="AP268" s="191"/>
      <c r="AQ268" s="195"/>
      <c r="AR268" s="196"/>
      <c r="AS268" s="196"/>
      <c r="AT268" s="197"/>
      <c r="AU268" s="201"/>
      <c r="AV268" s="202"/>
      <c r="AW268" s="202"/>
      <c r="AX268" s="202"/>
      <c r="AY268" s="205"/>
      <c r="AZ268" s="205"/>
      <c r="BA268" s="205"/>
      <c r="BB268" s="205"/>
      <c r="BC268" s="205"/>
      <c r="BD268" s="205"/>
      <c r="BE268" s="205"/>
      <c r="BF268" s="205"/>
      <c r="BG268" s="205"/>
      <c r="BH268" s="205"/>
      <c r="BI268" s="207"/>
      <c r="BO268" s="209"/>
      <c r="BQ268" s="164"/>
      <c r="BS268" s="275"/>
      <c r="BT268" s="275"/>
      <c r="BU268" s="275"/>
      <c r="BV268" s="275"/>
      <c r="BW268" s="275"/>
      <c r="BX268" s="275"/>
      <c r="BY268" s="275"/>
      <c r="BZ268" s="275"/>
      <c r="CA268" s="275"/>
      <c r="CB268" s="275"/>
      <c r="CC268" s="275"/>
      <c r="CD268" s="275"/>
      <c r="CE268" s="275"/>
      <c r="CG268" s="278"/>
      <c r="CI268" s="166"/>
      <c r="CJ268" s="166"/>
      <c r="CK268" s="166"/>
      <c r="CL268" s="282"/>
      <c r="CM268" s="166"/>
      <c r="CN268" s="166"/>
      <c r="CO268" s="166"/>
      <c r="CP268" s="282"/>
      <c r="CQ268" s="166"/>
      <c r="CR268" s="166"/>
      <c r="CS268" s="166"/>
      <c r="CT268" s="282"/>
      <c r="CU268" s="282"/>
      <c r="CV268" s="282"/>
      <c r="CW268" s="166"/>
      <c r="CX268" s="166"/>
      <c r="CY268" s="166"/>
    </row>
    <row r="269" spans="3:103" ht="4.5" customHeight="1" x14ac:dyDescent="0.25">
      <c r="C269" s="6"/>
      <c r="D269" s="6"/>
      <c r="E269" s="6"/>
      <c r="F269" s="6"/>
      <c r="G269" s="6"/>
      <c r="H269" s="6"/>
      <c r="I269" s="6"/>
      <c r="J269" s="6"/>
      <c r="K269" s="6"/>
      <c r="L269" s="5"/>
      <c r="M269" s="5"/>
      <c r="N269" s="5"/>
      <c r="O269" s="5"/>
      <c r="P269" s="5"/>
      <c r="Q269" s="5"/>
      <c r="R269" s="5"/>
      <c r="S269" s="5"/>
      <c r="T269" s="5"/>
      <c r="U269" s="5"/>
      <c r="V269" s="5"/>
      <c r="W269" s="5"/>
      <c r="X269" s="5"/>
      <c r="Y269" s="5"/>
      <c r="Z269" s="222"/>
      <c r="AA269" s="223"/>
      <c r="AB269" s="223"/>
      <c r="AC269" s="223"/>
      <c r="AD269" s="223"/>
      <c r="AE269" s="223"/>
      <c r="AF269" s="223"/>
      <c r="AG269" s="223"/>
      <c r="AH269" s="223"/>
      <c r="AI269" s="223"/>
      <c r="AJ269" s="223"/>
      <c r="AK269" s="223"/>
      <c r="AL269" s="224"/>
      <c r="AM269" s="189"/>
      <c r="AN269" s="190"/>
      <c r="AO269" s="190"/>
      <c r="AP269" s="191"/>
      <c r="AQ269" s="195"/>
      <c r="AR269" s="196"/>
      <c r="AS269" s="196"/>
      <c r="AT269" s="197"/>
      <c r="AU269" s="201"/>
      <c r="AV269" s="202"/>
      <c r="AW269" s="202"/>
      <c r="AX269" s="202"/>
      <c r="AY269" s="205"/>
      <c r="AZ269" s="205"/>
      <c r="BA269" s="205"/>
      <c r="BB269" s="205"/>
      <c r="BC269" s="205"/>
      <c r="BD269" s="205"/>
      <c r="BE269" s="205"/>
      <c r="BF269" s="205"/>
      <c r="BG269" s="205"/>
      <c r="BH269" s="205"/>
      <c r="BI269" s="207"/>
      <c r="BO269" s="209"/>
      <c r="BQ269" s="164"/>
      <c r="BS269" s="276"/>
      <c r="BT269" s="276"/>
      <c r="BU269" s="276"/>
      <c r="BV269" s="276"/>
      <c r="BW269" s="276"/>
      <c r="BX269" s="276"/>
      <c r="BY269" s="276"/>
      <c r="BZ269" s="276"/>
      <c r="CA269" s="276"/>
      <c r="CB269" s="276"/>
      <c r="CC269" s="276"/>
      <c r="CD269" s="276"/>
      <c r="CE269" s="276"/>
      <c r="CG269" s="279"/>
      <c r="CI269" s="167"/>
      <c r="CJ269" s="167"/>
      <c r="CK269" s="167"/>
      <c r="CL269" s="283"/>
      <c r="CM269" s="167"/>
      <c r="CN269" s="167"/>
      <c r="CO269" s="167"/>
      <c r="CP269" s="283"/>
      <c r="CQ269" s="167"/>
      <c r="CR269" s="167"/>
      <c r="CS269" s="167"/>
      <c r="CT269" s="283"/>
      <c r="CU269" s="283"/>
      <c r="CV269" s="283"/>
      <c r="CW269" s="167"/>
      <c r="CX269" s="167"/>
      <c r="CY269" s="167"/>
    </row>
    <row r="270" spans="3:103" ht="9" customHeight="1" x14ac:dyDescent="0.25">
      <c r="C270" s="152" t="s">
        <v>4</v>
      </c>
      <c r="D270" s="152"/>
      <c r="E270" s="152"/>
      <c r="F270" s="152"/>
      <c r="G270" s="152"/>
      <c r="H270" s="152"/>
      <c r="I270" s="152"/>
      <c r="J270" s="152"/>
      <c r="K270" s="157"/>
      <c r="L270" s="210"/>
      <c r="M270" s="211"/>
      <c r="N270" s="211"/>
      <c r="O270" s="211"/>
      <c r="P270" s="211"/>
      <c r="Q270" s="211"/>
      <c r="R270" s="211"/>
      <c r="S270" s="211"/>
      <c r="T270" s="211"/>
      <c r="U270" s="211"/>
      <c r="V270" s="211"/>
      <c r="W270" s="212"/>
      <c r="X270" s="5"/>
      <c r="Y270" s="5"/>
      <c r="Z270" s="183" t="s">
        <v>27</v>
      </c>
      <c r="AA270" s="223"/>
      <c r="AB270" s="223"/>
      <c r="AC270" s="223"/>
      <c r="AD270" s="223"/>
      <c r="AE270" s="223"/>
      <c r="AF270" s="223"/>
      <c r="AG270" s="223"/>
      <c r="AH270" s="223"/>
      <c r="AI270" s="223"/>
      <c r="AJ270" s="223"/>
      <c r="AK270" s="223"/>
      <c r="AL270" s="224"/>
      <c r="AM270" s="189">
        <f t="shared" ref="AM270" si="899">IF(SUM(BS270:BU273)=0,"",SUM(BS270:BU273))</f>
        <v>45</v>
      </c>
      <c r="AN270" s="190"/>
      <c r="AO270" s="190"/>
      <c r="AP270" s="191"/>
      <c r="AQ270" s="195"/>
      <c r="AR270" s="196"/>
      <c r="AS270" s="196"/>
      <c r="AT270" s="197"/>
      <c r="AU270" s="201" t="str">
        <f t="shared" ref="AU270" si="900">IF(CL270&lt;&gt;"",CL270,"")</f>
        <v/>
      </c>
      <c r="AV270" s="202"/>
      <c r="AW270" s="202"/>
      <c r="AX270" s="202"/>
      <c r="AY270" s="205" t="str">
        <f t="shared" ref="AY270" si="901">IF(CS270&lt;&gt;"",CS270,"")</f>
        <v/>
      </c>
      <c r="AZ270" s="205"/>
      <c r="BA270" s="205"/>
      <c r="BB270" s="205"/>
      <c r="BC270" s="205"/>
      <c r="BD270" s="205"/>
      <c r="BE270" s="205" t="str">
        <f t="shared" ref="BE270" si="902">IF(CP270&lt;&gt;"",CP270,"")</f>
        <v/>
      </c>
      <c r="BF270" s="205"/>
      <c r="BG270" s="205"/>
      <c r="BH270" s="205"/>
      <c r="BI270" s="207"/>
      <c r="BO270" s="209">
        <v>4</v>
      </c>
      <c r="BQ270" s="164">
        <f>SUM(MAX(BN$12:BN273),BO270/10)</f>
        <v>6.4</v>
      </c>
      <c r="BS270" s="274" t="str">
        <f t="shared" ref="BS270:CE270" si="903">IF(INDEX(BS$18:BS$49,MATCH($BO270,$BO$18:$BO$49,0))="","",INDEX(BS$18:BS$49,MATCH($BO270,$BO$18:$BO$49,0)))</f>
        <v/>
      </c>
      <c r="BT270" s="274" t="str">
        <f t="shared" si="903"/>
        <v/>
      </c>
      <c r="BU270" s="274">
        <f t="shared" si="903"/>
        <v>45</v>
      </c>
      <c r="BV270" s="274" t="str">
        <f>IF(INDEX(BV$18:BV$49,MATCH($BO270,$BO$18:$BO$49,0))="","",INDEX(BV$18:BV$49,MATCH($BO270,$BO$18:$BO$49,0)))</f>
        <v/>
      </c>
      <c r="BW270" s="274" t="str">
        <f>IF(INDEX(BW$18:BW$49,MATCH($BO270,$BO$18:$BO$49,0))="","",INDEX(BW$18:BW$49,MATCH($BO270,$BO$18:$BO$49,0)))</f>
        <v/>
      </c>
      <c r="BX270" s="274">
        <f>IF(INDEX(BX$18:BX$49,MATCH($BO270,$BO$18:$BO$49,0))="","",INDEX(BX$18:BX$49,MATCH($BO270,$BO$18:$BO$49,0)))</f>
        <v>36.443630999999996</v>
      </c>
      <c r="BY270" s="274" t="str">
        <f t="shared" si="903"/>
        <v/>
      </c>
      <c r="BZ270" s="274" t="str">
        <f t="shared" si="903"/>
        <v/>
      </c>
      <c r="CA270" s="274">
        <f t="shared" si="903"/>
        <v>16794.3</v>
      </c>
      <c r="CB270" s="274" t="str">
        <f t="shared" si="903"/>
        <v/>
      </c>
      <c r="CC270" s="274" t="str">
        <f t="shared" si="903"/>
        <v/>
      </c>
      <c r="CD270" s="274">
        <f t="shared" si="903"/>
        <v>1</v>
      </c>
      <c r="CE270" s="274">
        <f t="shared" si="903"/>
        <v>8</v>
      </c>
      <c r="CG270" s="277" t="str">
        <f>IF(AQ270="","",IF(ISERROR(VALUE(AQ270)),"",AQ270))</f>
        <v/>
      </c>
      <c r="CI270" s="165" t="str">
        <f>IF(AND(BS270&lt;&gt;"",$CG270&lt;&gt;""),PRODUCT(BS270,$CG270),"")</f>
        <v/>
      </c>
      <c r="CJ270" s="165" t="str">
        <f>IF(AND(BT270&lt;&gt;"",$CG270&lt;&gt;""),PRODUCT(BT270,$CG270),"")</f>
        <v/>
      </c>
      <c r="CK270" s="165" t="str">
        <f>IF(AND(BU270&lt;&gt;"",$CG270&lt;&gt;""),PRODUCT(BU270,$CG270),"")</f>
        <v/>
      </c>
      <c r="CL270" s="281" t="str">
        <f t="shared" ref="CL270" si="904">IF(SUM(CI270:CK273)=0,"",SUM(CI270:CK273))</f>
        <v/>
      </c>
      <c r="CM270" s="165" t="str">
        <f t="shared" ref="CM270" si="905">IF(AND(BV270&lt;&gt;"",$CG270&lt;&gt;""),PRODUCT(BV270,$CG270),"")</f>
        <v/>
      </c>
      <c r="CN270" s="165" t="str">
        <f t="shared" ref="CN270" si="906">IF(AND(BW270&lt;&gt;"",$CG270&lt;&gt;""),PRODUCT(BW270,$CG270),"")</f>
        <v/>
      </c>
      <c r="CO270" s="165" t="str">
        <f t="shared" ref="CO270" si="907">IF(AND(BX270&lt;&gt;"",$CG270&lt;&gt;""),PRODUCT(BX270,$CG270),"")</f>
        <v/>
      </c>
      <c r="CP270" s="281" t="str">
        <f t="shared" ref="CP270" si="908">IF(SUM(CM270:CO273)=0,"",SUM(CM270:CO273))</f>
        <v/>
      </c>
      <c r="CQ270" s="165" t="str">
        <f t="shared" ref="CQ270" si="909">IF(AND(BY270&lt;&gt;"",$CG270&lt;&gt;""),PRODUCT(BY270,$CG270),"")</f>
        <v/>
      </c>
      <c r="CR270" s="165" t="str">
        <f t="shared" ref="CR270" si="910">IF(AND(BZ270&lt;&gt;"",$CG270&lt;&gt;""),PRODUCT(BZ270,$CG270),"")</f>
        <v/>
      </c>
      <c r="CS270" s="165" t="str">
        <f t="shared" ref="CS270" si="911">IF(AND(CA270&lt;&gt;"",$CG270&lt;&gt;""),PRODUCT(CA270,$CG270),"")</f>
        <v/>
      </c>
      <c r="CT270" s="281" t="str">
        <f t="shared" ref="CT270" si="912">IF(AND(CB270&lt;&gt;"",CQ270&lt;&gt;""),PRODUCT(CB270,CQ270),"")</f>
        <v/>
      </c>
      <c r="CU270" s="281" t="str">
        <f t="shared" ref="CU270" si="913">IF(AND(CC270&lt;&gt;"",CR270&lt;&gt;""),PRODUCT(CC270,CR270),"")</f>
        <v/>
      </c>
      <c r="CV270" s="281" t="str">
        <f t="shared" ref="CV270" si="914">IF(AND(CD270&lt;&gt;"",CS270&lt;&gt;""),PRODUCT(CD270,CS270),"")</f>
        <v/>
      </c>
      <c r="CW270" s="165" t="str">
        <f t="shared" ref="CW270" si="915">IF(AND($CE270&lt;&gt;"",CQ270&lt;&gt;""),PRODUCT($CE270,CQ270),"")</f>
        <v/>
      </c>
      <c r="CX270" s="165" t="str">
        <f t="shared" ref="CX270" si="916">IF(AND($CE270&lt;&gt;"",CR270&lt;&gt;""),PRODUCT($CE270,CR270),"")</f>
        <v/>
      </c>
      <c r="CY270" s="165" t="str">
        <f t="shared" ref="CY270" si="917">IF(AND($CE270&lt;&gt;"",CS270&lt;&gt;""),PRODUCT($CE270,CS270),"")</f>
        <v/>
      </c>
    </row>
    <row r="271" spans="3:103" ht="4.5" customHeight="1" x14ac:dyDescent="0.25">
      <c r="C271" s="152"/>
      <c r="D271" s="152"/>
      <c r="E271" s="152"/>
      <c r="F271" s="152"/>
      <c r="G271" s="152"/>
      <c r="H271" s="152"/>
      <c r="I271" s="152"/>
      <c r="J271" s="152"/>
      <c r="K271" s="157"/>
      <c r="L271" s="213"/>
      <c r="M271" s="214"/>
      <c r="N271" s="214"/>
      <c r="O271" s="214"/>
      <c r="P271" s="214"/>
      <c r="Q271" s="214"/>
      <c r="R271" s="214"/>
      <c r="S271" s="214"/>
      <c r="T271" s="214"/>
      <c r="U271" s="214"/>
      <c r="V271" s="214"/>
      <c r="W271" s="215"/>
      <c r="X271" s="5"/>
      <c r="Y271" s="5"/>
      <c r="Z271" s="222"/>
      <c r="AA271" s="223"/>
      <c r="AB271" s="223"/>
      <c r="AC271" s="223"/>
      <c r="AD271" s="223"/>
      <c r="AE271" s="223"/>
      <c r="AF271" s="223"/>
      <c r="AG271" s="223"/>
      <c r="AH271" s="223"/>
      <c r="AI271" s="223"/>
      <c r="AJ271" s="223"/>
      <c r="AK271" s="223"/>
      <c r="AL271" s="224"/>
      <c r="AM271" s="189"/>
      <c r="AN271" s="190"/>
      <c r="AO271" s="190"/>
      <c r="AP271" s="191"/>
      <c r="AQ271" s="195"/>
      <c r="AR271" s="196"/>
      <c r="AS271" s="196"/>
      <c r="AT271" s="197"/>
      <c r="AU271" s="201"/>
      <c r="AV271" s="202"/>
      <c r="AW271" s="202"/>
      <c r="AX271" s="202"/>
      <c r="AY271" s="205"/>
      <c r="AZ271" s="205"/>
      <c r="BA271" s="205"/>
      <c r="BB271" s="205"/>
      <c r="BC271" s="205"/>
      <c r="BD271" s="205"/>
      <c r="BE271" s="205"/>
      <c r="BF271" s="205"/>
      <c r="BG271" s="205"/>
      <c r="BH271" s="205"/>
      <c r="BI271" s="207"/>
      <c r="BO271" s="209"/>
      <c r="BQ271" s="164"/>
      <c r="BS271" s="275"/>
      <c r="BT271" s="275"/>
      <c r="BU271" s="275"/>
      <c r="BV271" s="275"/>
      <c r="BW271" s="275"/>
      <c r="BX271" s="275"/>
      <c r="BY271" s="275"/>
      <c r="BZ271" s="275"/>
      <c r="CA271" s="275"/>
      <c r="CB271" s="275"/>
      <c r="CC271" s="275"/>
      <c r="CD271" s="275"/>
      <c r="CE271" s="275"/>
      <c r="CG271" s="278"/>
      <c r="CI271" s="166"/>
      <c r="CJ271" s="166"/>
      <c r="CK271" s="166"/>
      <c r="CL271" s="282"/>
      <c r="CM271" s="166"/>
      <c r="CN271" s="166"/>
      <c r="CO271" s="166"/>
      <c r="CP271" s="282"/>
      <c r="CQ271" s="166"/>
      <c r="CR271" s="166"/>
      <c r="CS271" s="166"/>
      <c r="CT271" s="282"/>
      <c r="CU271" s="282"/>
      <c r="CV271" s="282"/>
      <c r="CW271" s="166"/>
      <c r="CX271" s="166"/>
      <c r="CY271" s="166"/>
    </row>
    <row r="272" spans="3:103" ht="9" customHeight="1" x14ac:dyDescent="0.25">
      <c r="C272" s="152"/>
      <c r="D272" s="152"/>
      <c r="E272" s="152"/>
      <c r="F272" s="152"/>
      <c r="G272" s="152"/>
      <c r="H272" s="152"/>
      <c r="I272" s="152"/>
      <c r="J272" s="152"/>
      <c r="K272" s="157"/>
      <c r="L272" s="216"/>
      <c r="M272" s="217"/>
      <c r="N272" s="217"/>
      <c r="O272" s="217"/>
      <c r="P272" s="217"/>
      <c r="Q272" s="217"/>
      <c r="R272" s="217"/>
      <c r="S272" s="217"/>
      <c r="T272" s="217"/>
      <c r="U272" s="217"/>
      <c r="V272" s="217"/>
      <c r="W272" s="218"/>
      <c r="X272" s="5"/>
      <c r="Y272" s="5"/>
      <c r="Z272" s="222"/>
      <c r="AA272" s="223"/>
      <c r="AB272" s="223"/>
      <c r="AC272" s="223"/>
      <c r="AD272" s="223"/>
      <c r="AE272" s="223"/>
      <c r="AF272" s="223"/>
      <c r="AG272" s="223"/>
      <c r="AH272" s="223"/>
      <c r="AI272" s="223"/>
      <c r="AJ272" s="223"/>
      <c r="AK272" s="223"/>
      <c r="AL272" s="224"/>
      <c r="AM272" s="189"/>
      <c r="AN272" s="190"/>
      <c r="AO272" s="190"/>
      <c r="AP272" s="191"/>
      <c r="AQ272" s="195"/>
      <c r="AR272" s="196"/>
      <c r="AS272" s="196"/>
      <c r="AT272" s="197"/>
      <c r="AU272" s="201"/>
      <c r="AV272" s="202"/>
      <c r="AW272" s="202"/>
      <c r="AX272" s="202"/>
      <c r="AY272" s="205"/>
      <c r="AZ272" s="205"/>
      <c r="BA272" s="205"/>
      <c r="BB272" s="205"/>
      <c r="BC272" s="205"/>
      <c r="BD272" s="205"/>
      <c r="BE272" s="205"/>
      <c r="BF272" s="205"/>
      <c r="BG272" s="205"/>
      <c r="BH272" s="205"/>
      <c r="BI272" s="207"/>
      <c r="BO272" s="209"/>
      <c r="BQ272" s="164"/>
      <c r="BS272" s="275"/>
      <c r="BT272" s="275"/>
      <c r="BU272" s="275"/>
      <c r="BV272" s="275"/>
      <c r="BW272" s="275"/>
      <c r="BX272" s="275"/>
      <c r="BY272" s="275"/>
      <c r="BZ272" s="275"/>
      <c r="CA272" s="275"/>
      <c r="CB272" s="275"/>
      <c r="CC272" s="275"/>
      <c r="CD272" s="275"/>
      <c r="CE272" s="275"/>
      <c r="CG272" s="278"/>
      <c r="CI272" s="166"/>
      <c r="CJ272" s="166"/>
      <c r="CK272" s="166"/>
      <c r="CL272" s="282"/>
      <c r="CM272" s="166"/>
      <c r="CN272" s="166"/>
      <c r="CO272" s="166"/>
      <c r="CP272" s="282"/>
      <c r="CQ272" s="166"/>
      <c r="CR272" s="166"/>
      <c r="CS272" s="166"/>
      <c r="CT272" s="282"/>
      <c r="CU272" s="282"/>
      <c r="CV272" s="282"/>
      <c r="CW272" s="166"/>
      <c r="CX272" s="166"/>
      <c r="CY272" s="166"/>
    </row>
    <row r="273" spans="3:103" ht="4.5" customHeight="1" x14ac:dyDescent="0.25">
      <c r="C273" s="5"/>
      <c r="D273" s="5"/>
      <c r="E273" s="5"/>
      <c r="F273" s="5"/>
      <c r="G273" s="5"/>
      <c r="H273" s="5"/>
      <c r="I273" s="5"/>
      <c r="J273" s="5"/>
      <c r="K273" s="5"/>
      <c r="L273" s="5"/>
      <c r="M273" s="5"/>
      <c r="N273" s="5"/>
      <c r="O273" s="5"/>
      <c r="P273" s="5"/>
      <c r="Q273" s="5"/>
      <c r="R273" s="5"/>
      <c r="S273" s="5"/>
      <c r="T273" s="5"/>
      <c r="U273" s="5"/>
      <c r="V273" s="5"/>
      <c r="W273" s="5"/>
      <c r="X273" s="5"/>
      <c r="Y273" s="5"/>
      <c r="Z273" s="222"/>
      <c r="AA273" s="223"/>
      <c r="AB273" s="223"/>
      <c r="AC273" s="223"/>
      <c r="AD273" s="223"/>
      <c r="AE273" s="223"/>
      <c r="AF273" s="223"/>
      <c r="AG273" s="223"/>
      <c r="AH273" s="223"/>
      <c r="AI273" s="223"/>
      <c r="AJ273" s="223"/>
      <c r="AK273" s="223"/>
      <c r="AL273" s="224"/>
      <c r="AM273" s="189"/>
      <c r="AN273" s="190"/>
      <c r="AO273" s="190"/>
      <c r="AP273" s="191"/>
      <c r="AQ273" s="195"/>
      <c r="AR273" s="196"/>
      <c r="AS273" s="196"/>
      <c r="AT273" s="197"/>
      <c r="AU273" s="201"/>
      <c r="AV273" s="202"/>
      <c r="AW273" s="202"/>
      <c r="AX273" s="202"/>
      <c r="AY273" s="205"/>
      <c r="AZ273" s="205"/>
      <c r="BA273" s="205"/>
      <c r="BB273" s="205"/>
      <c r="BC273" s="205"/>
      <c r="BD273" s="205"/>
      <c r="BE273" s="205"/>
      <c r="BF273" s="205"/>
      <c r="BG273" s="205"/>
      <c r="BH273" s="205"/>
      <c r="BI273" s="207"/>
      <c r="BO273" s="209"/>
      <c r="BQ273" s="164"/>
      <c r="BS273" s="276"/>
      <c r="BT273" s="276"/>
      <c r="BU273" s="276"/>
      <c r="BV273" s="276"/>
      <c r="BW273" s="276"/>
      <c r="BX273" s="276"/>
      <c r="BY273" s="276"/>
      <c r="BZ273" s="276"/>
      <c r="CA273" s="276"/>
      <c r="CB273" s="276"/>
      <c r="CC273" s="276"/>
      <c r="CD273" s="276"/>
      <c r="CE273" s="276"/>
      <c r="CG273" s="279"/>
      <c r="CI273" s="167"/>
      <c r="CJ273" s="167"/>
      <c r="CK273" s="167"/>
      <c r="CL273" s="283"/>
      <c r="CM273" s="167"/>
      <c r="CN273" s="167"/>
      <c r="CO273" s="167"/>
      <c r="CP273" s="283"/>
      <c r="CQ273" s="167"/>
      <c r="CR273" s="167"/>
      <c r="CS273" s="167"/>
      <c r="CT273" s="283"/>
      <c r="CU273" s="283"/>
      <c r="CV273" s="283"/>
      <c r="CW273" s="167"/>
      <c r="CX273" s="167"/>
      <c r="CY273" s="167"/>
    </row>
    <row r="274" spans="3:103" ht="9" customHeight="1" x14ac:dyDescent="0.25">
      <c r="C274" s="151" t="s">
        <v>8</v>
      </c>
      <c r="D274" s="151"/>
      <c r="E274" s="151"/>
      <c r="F274" s="151"/>
      <c r="G274" s="151"/>
      <c r="H274" s="151"/>
      <c r="I274" s="151"/>
      <c r="J274" s="151"/>
      <c r="K274" s="151"/>
      <c r="L274" s="151"/>
      <c r="M274" s="151"/>
      <c r="N274" s="151"/>
      <c r="O274" s="151"/>
      <c r="P274" s="151"/>
      <c r="Q274" s="151"/>
      <c r="R274" s="151"/>
      <c r="S274" s="151"/>
      <c r="T274" s="151"/>
      <c r="U274" s="151"/>
      <c r="V274" s="151"/>
      <c r="W274" s="151"/>
      <c r="X274" s="5"/>
      <c r="Y274" s="5"/>
      <c r="Z274" s="228" t="s">
        <v>28</v>
      </c>
      <c r="AA274" s="229"/>
      <c r="AB274" s="229"/>
      <c r="AC274" s="229"/>
      <c r="AD274" s="229"/>
      <c r="AE274" s="229"/>
      <c r="AF274" s="229"/>
      <c r="AG274" s="229"/>
      <c r="AH274" s="229"/>
      <c r="AI274" s="229"/>
      <c r="AJ274" s="229"/>
      <c r="AK274" s="229"/>
      <c r="AL274" s="230"/>
      <c r="AM274" s="189">
        <f t="shared" ref="AM274" si="918">IF(SUM(BS274:BU277)=0,"",SUM(BS274:BU277))</f>
        <v>3</v>
      </c>
      <c r="AN274" s="190"/>
      <c r="AO274" s="190"/>
      <c r="AP274" s="191"/>
      <c r="AQ274" s="195"/>
      <c r="AR274" s="196"/>
      <c r="AS274" s="196"/>
      <c r="AT274" s="197"/>
      <c r="AU274" s="201" t="str">
        <f t="shared" ref="AU274" si="919">IF(CL274&lt;&gt;"",CL274,"")</f>
        <v/>
      </c>
      <c r="AV274" s="202"/>
      <c r="AW274" s="202"/>
      <c r="AX274" s="202"/>
      <c r="AY274" s="205" t="str">
        <f t="shared" ref="AY274" si="920">IF(CS274&lt;&gt;"",CS274,"")</f>
        <v/>
      </c>
      <c r="AZ274" s="205"/>
      <c r="BA274" s="205"/>
      <c r="BB274" s="205"/>
      <c r="BC274" s="205"/>
      <c r="BD274" s="205"/>
      <c r="BE274" s="205" t="str">
        <f t="shared" ref="BE274" si="921">IF(CP274&lt;&gt;"",CP274,"")</f>
        <v/>
      </c>
      <c r="BF274" s="205"/>
      <c r="BG274" s="205"/>
      <c r="BH274" s="205"/>
      <c r="BI274" s="207"/>
      <c r="BO274" s="209">
        <v>5</v>
      </c>
      <c r="BQ274" s="164">
        <f>SUM(MAX(BN$12:BN277),BO274/10)</f>
        <v>6.5</v>
      </c>
      <c r="BS274" s="274" t="str">
        <f t="shared" ref="BS274:CE274" si="922">IF(INDEX(BS$18:BS$49,MATCH($BO274,$BO$18:$BO$49,0))="","",INDEX(BS$18:BS$49,MATCH($BO274,$BO$18:$BO$49,0)))</f>
        <v/>
      </c>
      <c r="BT274" s="274" t="str">
        <f t="shared" si="922"/>
        <v/>
      </c>
      <c r="BU274" s="274">
        <f t="shared" si="922"/>
        <v>3</v>
      </c>
      <c r="BV274" s="274" t="str">
        <f>IF(INDEX(BV$18:BV$49,MATCH($BO274,$BO$18:$BO$49,0))="","",INDEX(BV$18:BV$49,MATCH($BO274,$BO$18:$BO$49,0)))</f>
        <v/>
      </c>
      <c r="BW274" s="274" t="str">
        <f>IF(INDEX(BW$18:BW$49,MATCH($BO274,$BO$18:$BO$49,0))="","",INDEX(BW$18:BW$49,MATCH($BO274,$BO$18:$BO$49,0)))</f>
        <v/>
      </c>
      <c r="BX274" s="274">
        <f>IF(INDEX(BX$18:BX$49,MATCH($BO274,$BO$18:$BO$49,0))="","",INDEX(BX$18:BX$49,MATCH($BO274,$BO$18:$BO$49,0)))</f>
        <v>12.147877000000001</v>
      </c>
      <c r="BY274" s="274" t="str">
        <f t="shared" si="922"/>
        <v/>
      </c>
      <c r="BZ274" s="274" t="str">
        <f t="shared" si="922"/>
        <v/>
      </c>
      <c r="CA274" s="274">
        <f t="shared" si="922"/>
        <v>5598.1</v>
      </c>
      <c r="CB274" s="274" t="str">
        <f t="shared" si="922"/>
        <v/>
      </c>
      <c r="CC274" s="274" t="str">
        <f t="shared" si="922"/>
        <v/>
      </c>
      <c r="CD274" s="274">
        <f t="shared" si="922"/>
        <v>1</v>
      </c>
      <c r="CE274" s="274">
        <f t="shared" si="922"/>
        <v>8</v>
      </c>
      <c r="CG274" s="277" t="str">
        <f>IF(AQ274="","",IF(ISERROR(VALUE(AQ274)),"",AQ274))</f>
        <v/>
      </c>
      <c r="CI274" s="165" t="str">
        <f>IF(AND(BS274&lt;&gt;"",$CG274&lt;&gt;""),PRODUCT(BS274,$CG274),"")</f>
        <v/>
      </c>
      <c r="CJ274" s="165" t="str">
        <f>IF(AND(BT274&lt;&gt;"",$CG274&lt;&gt;""),PRODUCT(BT274,$CG274),"")</f>
        <v/>
      </c>
      <c r="CK274" s="165" t="str">
        <f>IF(AND(BU274&lt;&gt;"",$CG274&lt;&gt;""),PRODUCT(BU274,$CG274),"")</f>
        <v/>
      </c>
      <c r="CL274" s="281" t="str">
        <f t="shared" ref="CL274" si="923">IF(SUM(CI274:CK277)=0,"",SUM(CI274:CK277))</f>
        <v/>
      </c>
      <c r="CM274" s="165" t="str">
        <f t="shared" ref="CM274" si="924">IF(AND(BV274&lt;&gt;"",$CG274&lt;&gt;""),PRODUCT(BV274,$CG274),"")</f>
        <v/>
      </c>
      <c r="CN274" s="165" t="str">
        <f t="shared" ref="CN274" si="925">IF(AND(BW274&lt;&gt;"",$CG274&lt;&gt;""),PRODUCT(BW274,$CG274),"")</f>
        <v/>
      </c>
      <c r="CO274" s="165" t="str">
        <f t="shared" ref="CO274" si="926">IF(AND(BX274&lt;&gt;"",$CG274&lt;&gt;""),PRODUCT(BX274,$CG274),"")</f>
        <v/>
      </c>
      <c r="CP274" s="281" t="str">
        <f t="shared" ref="CP274" si="927">IF(SUM(CM274:CO277)=0,"",SUM(CM274:CO277))</f>
        <v/>
      </c>
      <c r="CQ274" s="165" t="str">
        <f t="shared" ref="CQ274" si="928">IF(AND(BY274&lt;&gt;"",$CG274&lt;&gt;""),PRODUCT(BY274,$CG274),"")</f>
        <v/>
      </c>
      <c r="CR274" s="165" t="str">
        <f t="shared" ref="CR274" si="929">IF(AND(BZ274&lt;&gt;"",$CG274&lt;&gt;""),PRODUCT(BZ274,$CG274),"")</f>
        <v/>
      </c>
      <c r="CS274" s="165" t="str">
        <f t="shared" ref="CS274" si="930">IF(AND(CA274&lt;&gt;"",$CG274&lt;&gt;""),PRODUCT(CA274,$CG274),"")</f>
        <v/>
      </c>
      <c r="CT274" s="281" t="str">
        <f t="shared" ref="CT274" si="931">IF(AND(CB274&lt;&gt;"",CQ274&lt;&gt;""),PRODUCT(CB274,CQ274),"")</f>
        <v/>
      </c>
      <c r="CU274" s="281" t="str">
        <f t="shared" ref="CU274" si="932">IF(AND(CC274&lt;&gt;"",CR274&lt;&gt;""),PRODUCT(CC274,CR274),"")</f>
        <v/>
      </c>
      <c r="CV274" s="281" t="str">
        <f t="shared" ref="CV274" si="933">IF(AND(CD274&lt;&gt;"",CS274&lt;&gt;""),PRODUCT(CD274,CS274),"")</f>
        <v/>
      </c>
      <c r="CW274" s="165" t="str">
        <f t="shared" ref="CW274" si="934">IF(AND($CE274&lt;&gt;"",CQ274&lt;&gt;""),PRODUCT($CE274,CQ274),"")</f>
        <v/>
      </c>
      <c r="CX274" s="165" t="str">
        <f t="shared" ref="CX274" si="935">IF(AND($CE274&lt;&gt;"",CR274&lt;&gt;""),PRODUCT($CE274,CR274),"")</f>
        <v/>
      </c>
      <c r="CY274" s="165" t="str">
        <f t="shared" ref="CY274" si="936">IF(AND($CE274&lt;&gt;"",CS274&lt;&gt;""),PRODUCT($CE274,CS274),"")</f>
        <v/>
      </c>
    </row>
    <row r="275" spans="3:103" ht="4.5" customHeight="1" x14ac:dyDescent="0.25">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5"/>
      <c r="Y275" s="5"/>
      <c r="Z275" s="231"/>
      <c r="AA275" s="232"/>
      <c r="AB275" s="232"/>
      <c r="AC275" s="232"/>
      <c r="AD275" s="232"/>
      <c r="AE275" s="232"/>
      <c r="AF275" s="232"/>
      <c r="AG275" s="232"/>
      <c r="AH275" s="232"/>
      <c r="AI275" s="232"/>
      <c r="AJ275" s="232"/>
      <c r="AK275" s="232"/>
      <c r="AL275" s="233"/>
      <c r="AM275" s="189"/>
      <c r="AN275" s="190"/>
      <c r="AO275" s="190"/>
      <c r="AP275" s="191"/>
      <c r="AQ275" s="195"/>
      <c r="AR275" s="196"/>
      <c r="AS275" s="196"/>
      <c r="AT275" s="197"/>
      <c r="AU275" s="201"/>
      <c r="AV275" s="202"/>
      <c r="AW275" s="202"/>
      <c r="AX275" s="202"/>
      <c r="AY275" s="205"/>
      <c r="AZ275" s="205"/>
      <c r="BA275" s="205"/>
      <c r="BB275" s="205"/>
      <c r="BC275" s="205"/>
      <c r="BD275" s="205"/>
      <c r="BE275" s="205"/>
      <c r="BF275" s="205"/>
      <c r="BG275" s="205"/>
      <c r="BH275" s="205"/>
      <c r="BI275" s="207"/>
      <c r="BO275" s="209"/>
      <c r="BQ275" s="164"/>
      <c r="BS275" s="275"/>
      <c r="BT275" s="275"/>
      <c r="BU275" s="275"/>
      <c r="BV275" s="275"/>
      <c r="BW275" s="275"/>
      <c r="BX275" s="275"/>
      <c r="BY275" s="275"/>
      <c r="BZ275" s="275"/>
      <c r="CA275" s="275"/>
      <c r="CB275" s="275"/>
      <c r="CC275" s="275"/>
      <c r="CD275" s="275"/>
      <c r="CE275" s="275"/>
      <c r="CG275" s="278"/>
      <c r="CI275" s="166"/>
      <c r="CJ275" s="166"/>
      <c r="CK275" s="166"/>
      <c r="CL275" s="282"/>
      <c r="CM275" s="166"/>
      <c r="CN275" s="166"/>
      <c r="CO275" s="166"/>
      <c r="CP275" s="282"/>
      <c r="CQ275" s="166"/>
      <c r="CR275" s="166"/>
      <c r="CS275" s="166"/>
      <c r="CT275" s="282"/>
      <c r="CU275" s="282"/>
      <c r="CV275" s="282"/>
      <c r="CW275" s="166"/>
      <c r="CX275" s="166"/>
      <c r="CY275" s="166"/>
    </row>
    <row r="276" spans="3:103" ht="9" customHeight="1" x14ac:dyDescent="0.25">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5"/>
      <c r="Y276" s="5"/>
      <c r="Z276" s="231"/>
      <c r="AA276" s="232"/>
      <c r="AB276" s="232"/>
      <c r="AC276" s="232"/>
      <c r="AD276" s="232"/>
      <c r="AE276" s="232"/>
      <c r="AF276" s="232"/>
      <c r="AG276" s="232"/>
      <c r="AH276" s="232"/>
      <c r="AI276" s="232"/>
      <c r="AJ276" s="232"/>
      <c r="AK276" s="232"/>
      <c r="AL276" s="233"/>
      <c r="AM276" s="189"/>
      <c r="AN276" s="190"/>
      <c r="AO276" s="190"/>
      <c r="AP276" s="191"/>
      <c r="AQ276" s="195"/>
      <c r="AR276" s="196"/>
      <c r="AS276" s="196"/>
      <c r="AT276" s="197"/>
      <c r="AU276" s="201"/>
      <c r="AV276" s="202"/>
      <c r="AW276" s="202"/>
      <c r="AX276" s="202"/>
      <c r="AY276" s="205"/>
      <c r="AZ276" s="205"/>
      <c r="BA276" s="205"/>
      <c r="BB276" s="205"/>
      <c r="BC276" s="205"/>
      <c r="BD276" s="205"/>
      <c r="BE276" s="205"/>
      <c r="BF276" s="205"/>
      <c r="BG276" s="205"/>
      <c r="BH276" s="205"/>
      <c r="BI276" s="207"/>
      <c r="BO276" s="209"/>
      <c r="BQ276" s="164"/>
      <c r="BS276" s="275"/>
      <c r="BT276" s="275"/>
      <c r="BU276" s="275"/>
      <c r="BV276" s="275"/>
      <c r="BW276" s="275"/>
      <c r="BX276" s="275"/>
      <c r="BY276" s="275"/>
      <c r="BZ276" s="275"/>
      <c r="CA276" s="275"/>
      <c r="CB276" s="275"/>
      <c r="CC276" s="275"/>
      <c r="CD276" s="275"/>
      <c r="CE276" s="275"/>
      <c r="CG276" s="278"/>
      <c r="CI276" s="166"/>
      <c r="CJ276" s="166"/>
      <c r="CK276" s="166"/>
      <c r="CL276" s="282"/>
      <c r="CM276" s="166"/>
      <c r="CN276" s="166"/>
      <c r="CO276" s="166"/>
      <c r="CP276" s="282"/>
      <c r="CQ276" s="166"/>
      <c r="CR276" s="166"/>
      <c r="CS276" s="166"/>
      <c r="CT276" s="282"/>
      <c r="CU276" s="282"/>
      <c r="CV276" s="282"/>
      <c r="CW276" s="166"/>
      <c r="CX276" s="166"/>
      <c r="CY276" s="166"/>
    </row>
    <row r="277" spans="3:103" ht="4.5" customHeight="1" x14ac:dyDescent="0.25">
      <c r="C277" s="5"/>
      <c r="D277" s="5"/>
      <c r="E277" s="5"/>
      <c r="F277" s="5"/>
      <c r="G277" s="5"/>
      <c r="H277" s="5"/>
      <c r="I277" s="5"/>
      <c r="J277" s="5"/>
      <c r="K277" s="5"/>
      <c r="L277" s="5"/>
      <c r="M277" s="5"/>
      <c r="N277" s="5"/>
      <c r="O277" s="5"/>
      <c r="P277" s="5"/>
      <c r="Q277" s="5"/>
      <c r="R277" s="5"/>
      <c r="S277" s="5"/>
      <c r="T277" s="5"/>
      <c r="U277" s="5"/>
      <c r="V277" s="5"/>
      <c r="W277" s="5"/>
      <c r="X277" s="5"/>
      <c r="Y277" s="5"/>
      <c r="Z277" s="234"/>
      <c r="AA277" s="235"/>
      <c r="AB277" s="235"/>
      <c r="AC277" s="235"/>
      <c r="AD277" s="235"/>
      <c r="AE277" s="235"/>
      <c r="AF277" s="235"/>
      <c r="AG277" s="235"/>
      <c r="AH277" s="235"/>
      <c r="AI277" s="235"/>
      <c r="AJ277" s="235"/>
      <c r="AK277" s="235"/>
      <c r="AL277" s="236"/>
      <c r="AM277" s="189"/>
      <c r="AN277" s="190"/>
      <c r="AO277" s="190"/>
      <c r="AP277" s="191"/>
      <c r="AQ277" s="195"/>
      <c r="AR277" s="196"/>
      <c r="AS277" s="196"/>
      <c r="AT277" s="197"/>
      <c r="AU277" s="201"/>
      <c r="AV277" s="202"/>
      <c r="AW277" s="202"/>
      <c r="AX277" s="202"/>
      <c r="AY277" s="205"/>
      <c r="AZ277" s="205"/>
      <c r="BA277" s="205"/>
      <c r="BB277" s="205"/>
      <c r="BC277" s="205"/>
      <c r="BD277" s="205"/>
      <c r="BE277" s="205"/>
      <c r="BF277" s="205"/>
      <c r="BG277" s="205"/>
      <c r="BH277" s="205"/>
      <c r="BI277" s="207"/>
      <c r="BO277" s="209"/>
      <c r="BQ277" s="164"/>
      <c r="BS277" s="276"/>
      <c r="BT277" s="276"/>
      <c r="BU277" s="276"/>
      <c r="BV277" s="276"/>
      <c r="BW277" s="276"/>
      <c r="BX277" s="276"/>
      <c r="BY277" s="276"/>
      <c r="BZ277" s="276"/>
      <c r="CA277" s="276"/>
      <c r="CB277" s="276"/>
      <c r="CC277" s="276"/>
      <c r="CD277" s="276"/>
      <c r="CE277" s="276"/>
      <c r="CG277" s="279"/>
      <c r="CI277" s="167"/>
      <c r="CJ277" s="167"/>
      <c r="CK277" s="167"/>
      <c r="CL277" s="283"/>
      <c r="CM277" s="167"/>
      <c r="CN277" s="167"/>
      <c r="CO277" s="167"/>
      <c r="CP277" s="283"/>
      <c r="CQ277" s="167"/>
      <c r="CR277" s="167"/>
      <c r="CS277" s="167"/>
      <c r="CT277" s="283"/>
      <c r="CU277" s="283"/>
      <c r="CV277" s="283"/>
      <c r="CW277" s="167"/>
      <c r="CX277" s="167"/>
      <c r="CY277" s="167"/>
    </row>
    <row r="278" spans="3:103" ht="9" customHeight="1" x14ac:dyDescent="0.25">
      <c r="C278" s="152" t="s">
        <v>14</v>
      </c>
      <c r="D278" s="152"/>
      <c r="E278" s="152"/>
      <c r="F278" s="152"/>
      <c r="G278" s="152"/>
      <c r="H278" s="152"/>
      <c r="I278" s="152"/>
      <c r="J278" s="152"/>
      <c r="K278" s="157"/>
      <c r="L278" s="210"/>
      <c r="M278" s="211"/>
      <c r="N278" s="211"/>
      <c r="O278" s="211"/>
      <c r="P278" s="211"/>
      <c r="Q278" s="211"/>
      <c r="R278" s="211"/>
      <c r="S278" s="211"/>
      <c r="T278" s="211"/>
      <c r="U278" s="211"/>
      <c r="V278" s="211"/>
      <c r="W278" s="212"/>
      <c r="X278" s="5"/>
      <c r="Y278" s="5"/>
      <c r="Z278" s="228" t="s">
        <v>29</v>
      </c>
      <c r="AA278" s="229"/>
      <c r="AB278" s="229"/>
      <c r="AC278" s="229"/>
      <c r="AD278" s="229"/>
      <c r="AE278" s="229"/>
      <c r="AF278" s="229"/>
      <c r="AG278" s="229"/>
      <c r="AH278" s="229"/>
      <c r="AI278" s="229"/>
      <c r="AJ278" s="229"/>
      <c r="AK278" s="229"/>
      <c r="AL278" s="230"/>
      <c r="AM278" s="189">
        <f t="shared" ref="AM278" si="937">IF(SUM(BS278:BU281)=0,"",SUM(BS278:BU281))</f>
        <v>3</v>
      </c>
      <c r="AN278" s="190"/>
      <c r="AO278" s="190"/>
      <c r="AP278" s="191"/>
      <c r="AQ278" s="195"/>
      <c r="AR278" s="196"/>
      <c r="AS278" s="196"/>
      <c r="AT278" s="197"/>
      <c r="AU278" s="201" t="str">
        <f t="shared" ref="AU278" si="938">IF(CL278&lt;&gt;"",CL278,"")</f>
        <v/>
      </c>
      <c r="AV278" s="202"/>
      <c r="AW278" s="202"/>
      <c r="AX278" s="202"/>
      <c r="AY278" s="205" t="str">
        <f t="shared" ref="AY278" si="939">IF(CS278&lt;&gt;"",CS278,"")</f>
        <v/>
      </c>
      <c r="AZ278" s="205"/>
      <c r="BA278" s="205"/>
      <c r="BB278" s="205"/>
      <c r="BC278" s="205"/>
      <c r="BD278" s="205"/>
      <c r="BE278" s="205" t="str">
        <f t="shared" ref="BE278" si="940">IF(CP278&lt;&gt;"",CP278,"")</f>
        <v/>
      </c>
      <c r="BF278" s="205"/>
      <c r="BG278" s="205"/>
      <c r="BH278" s="205"/>
      <c r="BI278" s="207"/>
      <c r="BO278" s="209">
        <v>6</v>
      </c>
      <c r="BQ278" s="164">
        <f>SUM(MAX(BN$12:BN281),BO278/10)</f>
        <v>6.6</v>
      </c>
      <c r="BS278" s="274" t="str">
        <f t="shared" ref="BS278:CE278" si="941">IF(INDEX(BS$18:BS$49,MATCH($BO278,$BO$18:$BO$49,0))="","",INDEX(BS$18:BS$49,MATCH($BO278,$BO$18:$BO$49,0)))</f>
        <v/>
      </c>
      <c r="BT278" s="274" t="str">
        <f t="shared" si="941"/>
        <v/>
      </c>
      <c r="BU278" s="274">
        <f t="shared" si="941"/>
        <v>3</v>
      </c>
      <c r="BV278" s="274" t="str">
        <f>IF(INDEX(BV$18:BV$49,MATCH($BO278,$BO$18:$BO$49,0))="","",INDEX(BV$18:BV$49,MATCH($BO278,$BO$18:$BO$49,0)))</f>
        <v/>
      </c>
      <c r="BW278" s="274" t="str">
        <f>IF(INDEX(BW$18:BW$49,MATCH($BO278,$BO$18:$BO$49,0))="","",INDEX(BW$18:BW$49,MATCH($BO278,$BO$18:$BO$49,0)))</f>
        <v/>
      </c>
      <c r="BX278" s="274">
        <f>IF(INDEX(BX$18:BX$49,MATCH($BO278,$BO$18:$BO$49,0))="","",INDEX(BX$18:BX$49,MATCH($BO278,$BO$18:$BO$49,0)))</f>
        <v>12.147877000000001</v>
      </c>
      <c r="BY278" s="274" t="str">
        <f t="shared" si="941"/>
        <v/>
      </c>
      <c r="BZ278" s="274" t="str">
        <f t="shared" si="941"/>
        <v/>
      </c>
      <c r="CA278" s="274">
        <f t="shared" si="941"/>
        <v>5598.1</v>
      </c>
      <c r="CB278" s="274" t="str">
        <f t="shared" si="941"/>
        <v/>
      </c>
      <c r="CC278" s="274" t="str">
        <f t="shared" si="941"/>
        <v/>
      </c>
      <c r="CD278" s="274">
        <f t="shared" si="941"/>
        <v>1</v>
      </c>
      <c r="CE278" s="274">
        <f t="shared" si="941"/>
        <v>8</v>
      </c>
      <c r="CG278" s="277" t="str">
        <f>IF(AQ278="","",IF(ISERROR(VALUE(AQ278)),"",AQ278))</f>
        <v/>
      </c>
      <c r="CI278" s="165" t="str">
        <f>IF(AND(BS278&lt;&gt;"",$CG278&lt;&gt;""),PRODUCT(BS278,$CG278),"")</f>
        <v/>
      </c>
      <c r="CJ278" s="165" t="str">
        <f>IF(AND(BT278&lt;&gt;"",$CG278&lt;&gt;""),PRODUCT(BT278,$CG278),"")</f>
        <v/>
      </c>
      <c r="CK278" s="165" t="str">
        <f>IF(AND(BU278&lt;&gt;"",$CG278&lt;&gt;""),PRODUCT(BU278,$CG278),"")</f>
        <v/>
      </c>
      <c r="CL278" s="281" t="str">
        <f t="shared" ref="CL278" si="942">IF(SUM(CI278:CK281)=0,"",SUM(CI278:CK281))</f>
        <v/>
      </c>
      <c r="CM278" s="165" t="str">
        <f t="shared" ref="CM278" si="943">IF(AND(BV278&lt;&gt;"",$CG278&lt;&gt;""),PRODUCT(BV278,$CG278),"")</f>
        <v/>
      </c>
      <c r="CN278" s="165" t="str">
        <f t="shared" ref="CN278" si="944">IF(AND(BW278&lt;&gt;"",$CG278&lt;&gt;""),PRODUCT(BW278,$CG278),"")</f>
        <v/>
      </c>
      <c r="CO278" s="165" t="str">
        <f t="shared" ref="CO278" si="945">IF(AND(BX278&lt;&gt;"",$CG278&lt;&gt;""),PRODUCT(BX278,$CG278),"")</f>
        <v/>
      </c>
      <c r="CP278" s="281" t="str">
        <f t="shared" ref="CP278" si="946">IF(SUM(CM278:CO281)=0,"",SUM(CM278:CO281))</f>
        <v/>
      </c>
      <c r="CQ278" s="165" t="str">
        <f t="shared" ref="CQ278" si="947">IF(AND(BY278&lt;&gt;"",$CG278&lt;&gt;""),PRODUCT(BY278,$CG278),"")</f>
        <v/>
      </c>
      <c r="CR278" s="165" t="str">
        <f t="shared" ref="CR278" si="948">IF(AND(BZ278&lt;&gt;"",$CG278&lt;&gt;""),PRODUCT(BZ278,$CG278),"")</f>
        <v/>
      </c>
      <c r="CS278" s="165" t="str">
        <f t="shared" ref="CS278" si="949">IF(AND(CA278&lt;&gt;"",$CG278&lt;&gt;""),PRODUCT(CA278,$CG278),"")</f>
        <v/>
      </c>
      <c r="CT278" s="281" t="str">
        <f t="shared" ref="CT278" si="950">IF(AND(CB278&lt;&gt;"",CQ278&lt;&gt;""),PRODUCT(CB278,CQ278),"")</f>
        <v/>
      </c>
      <c r="CU278" s="281" t="str">
        <f t="shared" ref="CU278" si="951">IF(AND(CC278&lt;&gt;"",CR278&lt;&gt;""),PRODUCT(CC278,CR278),"")</f>
        <v/>
      </c>
      <c r="CV278" s="281" t="str">
        <f t="shared" ref="CV278" si="952">IF(AND(CD278&lt;&gt;"",CS278&lt;&gt;""),PRODUCT(CD278,CS278),"")</f>
        <v/>
      </c>
      <c r="CW278" s="165" t="str">
        <f t="shared" ref="CW278" si="953">IF(AND($CE278&lt;&gt;"",CQ278&lt;&gt;""),PRODUCT($CE278,CQ278),"")</f>
        <v/>
      </c>
      <c r="CX278" s="165" t="str">
        <f t="shared" ref="CX278" si="954">IF(AND($CE278&lt;&gt;"",CR278&lt;&gt;""),PRODUCT($CE278,CR278),"")</f>
        <v/>
      </c>
      <c r="CY278" s="165" t="str">
        <f t="shared" ref="CY278" si="955">IF(AND($CE278&lt;&gt;"",CS278&lt;&gt;""),PRODUCT($CE278,CS278),"")</f>
        <v/>
      </c>
    </row>
    <row r="279" spans="3:103" ht="4.5" customHeight="1" x14ac:dyDescent="0.25">
      <c r="C279" s="152"/>
      <c r="D279" s="152"/>
      <c r="E279" s="152"/>
      <c r="F279" s="152"/>
      <c r="G279" s="152"/>
      <c r="H279" s="152"/>
      <c r="I279" s="152"/>
      <c r="J279" s="152"/>
      <c r="K279" s="157"/>
      <c r="L279" s="213"/>
      <c r="M279" s="214"/>
      <c r="N279" s="214"/>
      <c r="O279" s="214"/>
      <c r="P279" s="214"/>
      <c r="Q279" s="214"/>
      <c r="R279" s="214"/>
      <c r="S279" s="214"/>
      <c r="T279" s="214"/>
      <c r="U279" s="214"/>
      <c r="V279" s="214"/>
      <c r="W279" s="215"/>
      <c r="X279" s="5"/>
      <c r="Y279" s="5"/>
      <c r="Z279" s="231"/>
      <c r="AA279" s="232"/>
      <c r="AB279" s="232"/>
      <c r="AC279" s="232"/>
      <c r="AD279" s="232"/>
      <c r="AE279" s="232"/>
      <c r="AF279" s="232"/>
      <c r="AG279" s="232"/>
      <c r="AH279" s="232"/>
      <c r="AI279" s="232"/>
      <c r="AJ279" s="232"/>
      <c r="AK279" s="232"/>
      <c r="AL279" s="233"/>
      <c r="AM279" s="189"/>
      <c r="AN279" s="190"/>
      <c r="AO279" s="190"/>
      <c r="AP279" s="191"/>
      <c r="AQ279" s="195"/>
      <c r="AR279" s="196"/>
      <c r="AS279" s="196"/>
      <c r="AT279" s="197"/>
      <c r="AU279" s="201"/>
      <c r="AV279" s="202"/>
      <c r="AW279" s="202"/>
      <c r="AX279" s="202"/>
      <c r="AY279" s="205"/>
      <c r="AZ279" s="205"/>
      <c r="BA279" s="205"/>
      <c r="BB279" s="205"/>
      <c r="BC279" s="205"/>
      <c r="BD279" s="205"/>
      <c r="BE279" s="205"/>
      <c r="BF279" s="205"/>
      <c r="BG279" s="205"/>
      <c r="BH279" s="205"/>
      <c r="BI279" s="207"/>
      <c r="BO279" s="209"/>
      <c r="BQ279" s="164"/>
      <c r="BS279" s="275"/>
      <c r="BT279" s="275"/>
      <c r="BU279" s="275"/>
      <c r="BV279" s="275"/>
      <c r="BW279" s="275"/>
      <c r="BX279" s="275"/>
      <c r="BY279" s="275"/>
      <c r="BZ279" s="275"/>
      <c r="CA279" s="275"/>
      <c r="CB279" s="275"/>
      <c r="CC279" s="275"/>
      <c r="CD279" s="275"/>
      <c r="CE279" s="275"/>
      <c r="CG279" s="278"/>
      <c r="CI279" s="166"/>
      <c r="CJ279" s="166"/>
      <c r="CK279" s="166"/>
      <c r="CL279" s="282"/>
      <c r="CM279" s="166"/>
      <c r="CN279" s="166"/>
      <c r="CO279" s="166"/>
      <c r="CP279" s="282"/>
      <c r="CQ279" s="166"/>
      <c r="CR279" s="166"/>
      <c r="CS279" s="166"/>
      <c r="CT279" s="282"/>
      <c r="CU279" s="282"/>
      <c r="CV279" s="282"/>
      <c r="CW279" s="166"/>
      <c r="CX279" s="166"/>
      <c r="CY279" s="166"/>
    </row>
    <row r="280" spans="3:103" ht="9" customHeight="1" x14ac:dyDescent="0.25">
      <c r="C280" s="152"/>
      <c r="D280" s="152"/>
      <c r="E280" s="152"/>
      <c r="F280" s="152"/>
      <c r="G280" s="152"/>
      <c r="H280" s="152"/>
      <c r="I280" s="152"/>
      <c r="J280" s="152"/>
      <c r="K280" s="157"/>
      <c r="L280" s="216"/>
      <c r="M280" s="217"/>
      <c r="N280" s="217"/>
      <c r="O280" s="217"/>
      <c r="P280" s="217"/>
      <c r="Q280" s="217"/>
      <c r="R280" s="217"/>
      <c r="S280" s="217"/>
      <c r="T280" s="217"/>
      <c r="U280" s="217"/>
      <c r="V280" s="217"/>
      <c r="W280" s="218"/>
      <c r="X280" s="5"/>
      <c r="Y280" s="5"/>
      <c r="Z280" s="231"/>
      <c r="AA280" s="232"/>
      <c r="AB280" s="232"/>
      <c r="AC280" s="232"/>
      <c r="AD280" s="232"/>
      <c r="AE280" s="232"/>
      <c r="AF280" s="232"/>
      <c r="AG280" s="232"/>
      <c r="AH280" s="232"/>
      <c r="AI280" s="232"/>
      <c r="AJ280" s="232"/>
      <c r="AK280" s="232"/>
      <c r="AL280" s="233"/>
      <c r="AM280" s="189"/>
      <c r="AN280" s="190"/>
      <c r="AO280" s="190"/>
      <c r="AP280" s="191"/>
      <c r="AQ280" s="195"/>
      <c r="AR280" s="196"/>
      <c r="AS280" s="196"/>
      <c r="AT280" s="197"/>
      <c r="AU280" s="201"/>
      <c r="AV280" s="202"/>
      <c r="AW280" s="202"/>
      <c r="AX280" s="202"/>
      <c r="AY280" s="205"/>
      <c r="AZ280" s="205"/>
      <c r="BA280" s="205"/>
      <c r="BB280" s="205"/>
      <c r="BC280" s="205"/>
      <c r="BD280" s="205"/>
      <c r="BE280" s="205"/>
      <c r="BF280" s="205"/>
      <c r="BG280" s="205"/>
      <c r="BH280" s="205"/>
      <c r="BI280" s="207"/>
      <c r="BO280" s="209"/>
      <c r="BQ280" s="164"/>
      <c r="BS280" s="275"/>
      <c r="BT280" s="275"/>
      <c r="BU280" s="275"/>
      <c r="BV280" s="275"/>
      <c r="BW280" s="275"/>
      <c r="BX280" s="275"/>
      <c r="BY280" s="275"/>
      <c r="BZ280" s="275"/>
      <c r="CA280" s="275"/>
      <c r="CB280" s="275"/>
      <c r="CC280" s="275"/>
      <c r="CD280" s="275"/>
      <c r="CE280" s="275"/>
      <c r="CG280" s="278"/>
      <c r="CI280" s="166"/>
      <c r="CJ280" s="166"/>
      <c r="CK280" s="166"/>
      <c r="CL280" s="282"/>
      <c r="CM280" s="166"/>
      <c r="CN280" s="166"/>
      <c r="CO280" s="166"/>
      <c r="CP280" s="282"/>
      <c r="CQ280" s="166"/>
      <c r="CR280" s="166"/>
      <c r="CS280" s="166"/>
      <c r="CT280" s="282"/>
      <c r="CU280" s="282"/>
      <c r="CV280" s="282"/>
      <c r="CW280" s="166"/>
      <c r="CX280" s="166"/>
      <c r="CY280" s="166"/>
    </row>
    <row r="281" spans="3:103" ht="4.5" customHeight="1" x14ac:dyDescent="0.25">
      <c r="C281" s="5"/>
      <c r="D281" s="5"/>
      <c r="E281" s="5"/>
      <c r="F281" s="5"/>
      <c r="G281" s="5"/>
      <c r="H281" s="5"/>
      <c r="I281" s="5"/>
      <c r="J281" s="5"/>
      <c r="K281" s="5"/>
      <c r="L281" s="5"/>
      <c r="M281" s="5"/>
      <c r="N281" s="5"/>
      <c r="O281" s="5"/>
      <c r="P281" s="5"/>
      <c r="Q281" s="5"/>
      <c r="R281" s="5"/>
      <c r="S281" s="5"/>
      <c r="T281" s="5"/>
      <c r="U281" s="5"/>
      <c r="V281" s="5"/>
      <c r="W281" s="5"/>
      <c r="X281" s="5"/>
      <c r="Y281" s="5"/>
      <c r="Z281" s="234"/>
      <c r="AA281" s="235"/>
      <c r="AB281" s="235"/>
      <c r="AC281" s="235"/>
      <c r="AD281" s="235"/>
      <c r="AE281" s="235"/>
      <c r="AF281" s="235"/>
      <c r="AG281" s="235"/>
      <c r="AH281" s="235"/>
      <c r="AI281" s="235"/>
      <c r="AJ281" s="235"/>
      <c r="AK281" s="235"/>
      <c r="AL281" s="236"/>
      <c r="AM281" s="189"/>
      <c r="AN281" s="190"/>
      <c r="AO281" s="190"/>
      <c r="AP281" s="191"/>
      <c r="AQ281" s="195"/>
      <c r="AR281" s="196"/>
      <c r="AS281" s="196"/>
      <c r="AT281" s="197"/>
      <c r="AU281" s="201"/>
      <c r="AV281" s="202"/>
      <c r="AW281" s="202"/>
      <c r="AX281" s="202"/>
      <c r="AY281" s="205"/>
      <c r="AZ281" s="205"/>
      <c r="BA281" s="205"/>
      <c r="BB281" s="205"/>
      <c r="BC281" s="205"/>
      <c r="BD281" s="205"/>
      <c r="BE281" s="205"/>
      <c r="BF281" s="205"/>
      <c r="BG281" s="205"/>
      <c r="BH281" s="205"/>
      <c r="BI281" s="207"/>
      <c r="BO281" s="209"/>
      <c r="BQ281" s="164"/>
      <c r="BS281" s="276"/>
      <c r="BT281" s="276"/>
      <c r="BU281" s="276"/>
      <c r="BV281" s="276"/>
      <c r="BW281" s="276"/>
      <c r="BX281" s="276"/>
      <c r="BY281" s="276"/>
      <c r="BZ281" s="276"/>
      <c r="CA281" s="276"/>
      <c r="CB281" s="276"/>
      <c r="CC281" s="276"/>
      <c r="CD281" s="276"/>
      <c r="CE281" s="276"/>
      <c r="CG281" s="279"/>
      <c r="CI281" s="167"/>
      <c r="CJ281" s="167"/>
      <c r="CK281" s="167"/>
      <c r="CL281" s="283"/>
      <c r="CM281" s="167"/>
      <c r="CN281" s="167"/>
      <c r="CO281" s="167"/>
      <c r="CP281" s="283"/>
      <c r="CQ281" s="167"/>
      <c r="CR281" s="167"/>
      <c r="CS281" s="167"/>
      <c r="CT281" s="283"/>
      <c r="CU281" s="283"/>
      <c r="CV281" s="283"/>
      <c r="CW281" s="167"/>
      <c r="CX281" s="167"/>
      <c r="CY281" s="167"/>
    </row>
    <row r="282" spans="3:103" ht="9" customHeight="1" x14ac:dyDescent="0.25">
      <c r="C282" s="247" t="s">
        <v>187</v>
      </c>
      <c r="D282" s="152"/>
      <c r="E282" s="152"/>
      <c r="F282" s="152"/>
      <c r="G282" s="152"/>
      <c r="H282" s="152"/>
      <c r="I282" s="152"/>
      <c r="J282" s="152"/>
      <c r="K282" s="157"/>
      <c r="L282" s="248"/>
      <c r="M282" s="249"/>
      <c r="N282" s="249"/>
      <c r="O282" s="249"/>
      <c r="P282" s="249"/>
      <c r="Q282" s="249"/>
      <c r="R282" s="249"/>
      <c r="S282" s="249"/>
      <c r="T282" s="249"/>
      <c r="U282" s="249"/>
      <c r="V282" s="249"/>
      <c r="W282" s="250"/>
      <c r="X282" s="5"/>
      <c r="Y282" s="5"/>
      <c r="Z282" s="228" t="s">
        <v>30</v>
      </c>
      <c r="AA282" s="229"/>
      <c r="AB282" s="229"/>
      <c r="AC282" s="229"/>
      <c r="AD282" s="229"/>
      <c r="AE282" s="229"/>
      <c r="AF282" s="229"/>
      <c r="AG282" s="229"/>
      <c r="AH282" s="229"/>
      <c r="AI282" s="229"/>
      <c r="AJ282" s="229"/>
      <c r="AK282" s="229"/>
      <c r="AL282" s="230"/>
      <c r="AM282" s="189">
        <f t="shared" ref="AM282" si="956">IF(SUM(BS282:BU285)=0,"",SUM(BS282:BU285))</f>
        <v>35</v>
      </c>
      <c r="AN282" s="190"/>
      <c r="AO282" s="190"/>
      <c r="AP282" s="191"/>
      <c r="AQ282" s="195"/>
      <c r="AR282" s="196"/>
      <c r="AS282" s="196"/>
      <c r="AT282" s="197"/>
      <c r="AU282" s="201" t="str">
        <f t="shared" ref="AU282" si="957">IF(CL282&lt;&gt;"",CL282,"")</f>
        <v/>
      </c>
      <c r="AV282" s="202"/>
      <c r="AW282" s="202"/>
      <c r="AX282" s="202"/>
      <c r="AY282" s="205" t="str">
        <f t="shared" ref="AY282" si="958">IF(CS282&lt;&gt;"",CS282,"")</f>
        <v/>
      </c>
      <c r="AZ282" s="205"/>
      <c r="BA282" s="205"/>
      <c r="BB282" s="205"/>
      <c r="BC282" s="205"/>
      <c r="BD282" s="205"/>
      <c r="BE282" s="205" t="str">
        <f t="shared" ref="BE282" si="959">IF(CP282&lt;&gt;"",CP282,"")</f>
        <v/>
      </c>
      <c r="BF282" s="205"/>
      <c r="BG282" s="205"/>
      <c r="BH282" s="205"/>
      <c r="BI282" s="207"/>
      <c r="BO282" s="209">
        <v>7</v>
      </c>
      <c r="BQ282" s="164">
        <f>SUM(MAX(BN$12:BN285),BO282/10)</f>
        <v>6.7</v>
      </c>
      <c r="BS282" s="274" t="str">
        <f t="shared" ref="BS282:CE282" si="960">IF(INDEX(BS$18:BS$49,MATCH($BO282,$BO$18:$BO$49,0))="","",INDEX(BS$18:BS$49,MATCH($BO282,$BO$18:$BO$49,0)))</f>
        <v/>
      </c>
      <c r="BT282" s="274" t="str">
        <f t="shared" si="960"/>
        <v/>
      </c>
      <c r="BU282" s="274">
        <f t="shared" si="960"/>
        <v>35</v>
      </c>
      <c r="BV282" s="274" t="str">
        <f>IF(INDEX(BV$18:BV$49,MATCH($BO282,$BO$18:$BO$49,0))="","",INDEX(BV$18:BV$49,MATCH($BO282,$BO$18:$BO$49,0)))</f>
        <v/>
      </c>
      <c r="BW282" s="274" t="str">
        <f>IF(INDEX(BW$18:BW$49,MATCH($BO282,$BO$18:$BO$49,0))="","",INDEX(BW$18:BW$49,MATCH($BO282,$BO$18:$BO$49,0)))</f>
        <v/>
      </c>
      <c r="BX282" s="274">
        <f>IF(INDEX(BX$18:BX$49,MATCH($BO282,$BO$18:$BO$49,0))="","",INDEX(BX$18:BX$49,MATCH($BO282,$BO$18:$BO$49,0)))</f>
        <v>13.02</v>
      </c>
      <c r="BY282" s="274" t="str">
        <f t="shared" si="960"/>
        <v/>
      </c>
      <c r="BZ282" s="274" t="str">
        <f t="shared" si="960"/>
        <v/>
      </c>
      <c r="CA282" s="274">
        <f t="shared" si="960"/>
        <v>6000</v>
      </c>
      <c r="CB282" s="274" t="str">
        <f t="shared" si="960"/>
        <v/>
      </c>
      <c r="CC282" s="274" t="str">
        <f t="shared" si="960"/>
        <v/>
      </c>
      <c r="CD282" s="274">
        <f t="shared" si="960"/>
        <v>1</v>
      </c>
      <c r="CE282" s="274">
        <f t="shared" si="960"/>
        <v>8</v>
      </c>
      <c r="CG282" s="277" t="str">
        <f>IF(AQ282="","",IF(ISERROR(VALUE(AQ282)),"",AQ282))</f>
        <v/>
      </c>
      <c r="CI282" s="165" t="str">
        <f>IF(AND(BS282&lt;&gt;"",$CG282&lt;&gt;""),PRODUCT(BS282,$CG282),"")</f>
        <v/>
      </c>
      <c r="CJ282" s="165" t="str">
        <f>IF(AND(BT282&lt;&gt;"",$CG282&lt;&gt;""),PRODUCT(BT282,$CG282),"")</f>
        <v/>
      </c>
      <c r="CK282" s="165" t="str">
        <f>IF(AND(BU282&lt;&gt;"",$CG282&lt;&gt;""),PRODUCT(BU282,$CG282),"")</f>
        <v/>
      </c>
      <c r="CL282" s="281" t="str">
        <f t="shared" ref="CL282" si="961">IF(SUM(CI282:CK285)=0,"",SUM(CI282:CK285))</f>
        <v/>
      </c>
      <c r="CM282" s="165" t="str">
        <f t="shared" ref="CM282" si="962">IF(AND(BV282&lt;&gt;"",$CG282&lt;&gt;""),PRODUCT(BV282,$CG282),"")</f>
        <v/>
      </c>
      <c r="CN282" s="165" t="str">
        <f t="shared" ref="CN282" si="963">IF(AND(BW282&lt;&gt;"",$CG282&lt;&gt;""),PRODUCT(BW282,$CG282),"")</f>
        <v/>
      </c>
      <c r="CO282" s="165" t="str">
        <f t="shared" ref="CO282" si="964">IF(AND(BX282&lt;&gt;"",$CG282&lt;&gt;""),PRODUCT(BX282,$CG282),"")</f>
        <v/>
      </c>
      <c r="CP282" s="281" t="str">
        <f t="shared" ref="CP282" si="965">IF(SUM(CM282:CO285)=0,"",SUM(CM282:CO285))</f>
        <v/>
      </c>
      <c r="CQ282" s="165" t="str">
        <f t="shared" ref="CQ282" si="966">IF(AND(BY282&lt;&gt;"",$CG282&lt;&gt;""),PRODUCT(BY282,$CG282),"")</f>
        <v/>
      </c>
      <c r="CR282" s="165" t="str">
        <f t="shared" ref="CR282" si="967">IF(AND(BZ282&lt;&gt;"",$CG282&lt;&gt;""),PRODUCT(BZ282,$CG282),"")</f>
        <v/>
      </c>
      <c r="CS282" s="165" t="str">
        <f t="shared" ref="CS282" si="968">IF(AND(CA282&lt;&gt;"",$CG282&lt;&gt;""),PRODUCT(CA282,$CG282),"")</f>
        <v/>
      </c>
      <c r="CT282" s="281" t="str">
        <f t="shared" ref="CT282" si="969">IF(AND(CB282&lt;&gt;"",CQ282&lt;&gt;""),PRODUCT(CB282,CQ282),"")</f>
        <v/>
      </c>
      <c r="CU282" s="281" t="str">
        <f t="shared" ref="CU282" si="970">IF(AND(CC282&lt;&gt;"",CR282&lt;&gt;""),PRODUCT(CC282,CR282),"")</f>
        <v/>
      </c>
      <c r="CV282" s="281" t="str">
        <f t="shared" ref="CV282" si="971">IF(AND(CD282&lt;&gt;"",CS282&lt;&gt;""),PRODUCT(CD282,CS282),"")</f>
        <v/>
      </c>
      <c r="CW282" s="165" t="str">
        <f t="shared" ref="CW282" si="972">IF(AND($CE282&lt;&gt;"",CQ282&lt;&gt;""),PRODUCT($CE282,CQ282),"")</f>
        <v/>
      </c>
      <c r="CX282" s="165" t="str">
        <f t="shared" ref="CX282" si="973">IF(AND($CE282&lt;&gt;"",CR282&lt;&gt;""),PRODUCT($CE282,CR282),"")</f>
        <v/>
      </c>
      <c r="CY282" s="165" t="str">
        <f t="shared" ref="CY282" si="974">IF(AND($CE282&lt;&gt;"",CS282&lt;&gt;""),PRODUCT($CE282,CS282),"")</f>
        <v/>
      </c>
    </row>
    <row r="283" spans="3:103" ht="4.5" customHeight="1" x14ac:dyDescent="0.25">
      <c r="C283" s="152"/>
      <c r="D283" s="152"/>
      <c r="E283" s="152"/>
      <c r="F283" s="152"/>
      <c r="G283" s="152"/>
      <c r="H283" s="152"/>
      <c r="I283" s="152"/>
      <c r="J283" s="152"/>
      <c r="K283" s="157"/>
      <c r="L283" s="251"/>
      <c r="M283" s="252"/>
      <c r="N283" s="252"/>
      <c r="O283" s="252"/>
      <c r="P283" s="252"/>
      <c r="Q283" s="252"/>
      <c r="R283" s="252"/>
      <c r="S283" s="252"/>
      <c r="T283" s="252"/>
      <c r="U283" s="252"/>
      <c r="V283" s="252"/>
      <c r="W283" s="253"/>
      <c r="X283" s="5"/>
      <c r="Y283" s="5"/>
      <c r="Z283" s="231"/>
      <c r="AA283" s="232"/>
      <c r="AB283" s="232"/>
      <c r="AC283" s="232"/>
      <c r="AD283" s="232"/>
      <c r="AE283" s="232"/>
      <c r="AF283" s="232"/>
      <c r="AG283" s="232"/>
      <c r="AH283" s="232"/>
      <c r="AI283" s="232"/>
      <c r="AJ283" s="232"/>
      <c r="AK283" s="232"/>
      <c r="AL283" s="233"/>
      <c r="AM283" s="189"/>
      <c r="AN283" s="190"/>
      <c r="AO283" s="190"/>
      <c r="AP283" s="191"/>
      <c r="AQ283" s="195"/>
      <c r="AR283" s="196"/>
      <c r="AS283" s="196"/>
      <c r="AT283" s="197"/>
      <c r="AU283" s="201"/>
      <c r="AV283" s="202"/>
      <c r="AW283" s="202"/>
      <c r="AX283" s="202"/>
      <c r="AY283" s="205"/>
      <c r="AZ283" s="205"/>
      <c r="BA283" s="205"/>
      <c r="BB283" s="205"/>
      <c r="BC283" s="205"/>
      <c r="BD283" s="205"/>
      <c r="BE283" s="205"/>
      <c r="BF283" s="205"/>
      <c r="BG283" s="205"/>
      <c r="BH283" s="205"/>
      <c r="BI283" s="207"/>
      <c r="BO283" s="209"/>
      <c r="BQ283" s="164"/>
      <c r="BS283" s="275"/>
      <c r="BT283" s="275"/>
      <c r="BU283" s="275"/>
      <c r="BV283" s="275"/>
      <c r="BW283" s="275"/>
      <c r="BX283" s="275"/>
      <c r="BY283" s="275"/>
      <c r="BZ283" s="275"/>
      <c r="CA283" s="275"/>
      <c r="CB283" s="275"/>
      <c r="CC283" s="275"/>
      <c r="CD283" s="275"/>
      <c r="CE283" s="275"/>
      <c r="CG283" s="278"/>
      <c r="CI283" s="166"/>
      <c r="CJ283" s="166"/>
      <c r="CK283" s="166"/>
      <c r="CL283" s="282"/>
      <c r="CM283" s="166"/>
      <c r="CN283" s="166"/>
      <c r="CO283" s="166"/>
      <c r="CP283" s="282"/>
      <c r="CQ283" s="166"/>
      <c r="CR283" s="166"/>
      <c r="CS283" s="166"/>
      <c r="CT283" s="282"/>
      <c r="CU283" s="282"/>
      <c r="CV283" s="282"/>
      <c r="CW283" s="166"/>
      <c r="CX283" s="166"/>
      <c r="CY283" s="166"/>
    </row>
    <row r="284" spans="3:103" ht="9" customHeight="1" x14ac:dyDescent="0.25">
      <c r="C284" s="152"/>
      <c r="D284" s="152"/>
      <c r="E284" s="152"/>
      <c r="F284" s="152"/>
      <c r="G284" s="152"/>
      <c r="H284" s="152"/>
      <c r="I284" s="152"/>
      <c r="J284" s="152"/>
      <c r="K284" s="157"/>
      <c r="L284" s="254"/>
      <c r="M284" s="255"/>
      <c r="N284" s="255"/>
      <c r="O284" s="255"/>
      <c r="P284" s="255"/>
      <c r="Q284" s="255"/>
      <c r="R284" s="255"/>
      <c r="S284" s="255"/>
      <c r="T284" s="255"/>
      <c r="U284" s="255"/>
      <c r="V284" s="255"/>
      <c r="W284" s="256"/>
      <c r="X284" s="5"/>
      <c r="Y284" s="5"/>
      <c r="Z284" s="231"/>
      <c r="AA284" s="232"/>
      <c r="AB284" s="232"/>
      <c r="AC284" s="232"/>
      <c r="AD284" s="232"/>
      <c r="AE284" s="232"/>
      <c r="AF284" s="232"/>
      <c r="AG284" s="232"/>
      <c r="AH284" s="232"/>
      <c r="AI284" s="232"/>
      <c r="AJ284" s="232"/>
      <c r="AK284" s="232"/>
      <c r="AL284" s="233"/>
      <c r="AM284" s="189"/>
      <c r="AN284" s="190"/>
      <c r="AO284" s="190"/>
      <c r="AP284" s="191"/>
      <c r="AQ284" s="195"/>
      <c r="AR284" s="196"/>
      <c r="AS284" s="196"/>
      <c r="AT284" s="197"/>
      <c r="AU284" s="201"/>
      <c r="AV284" s="202"/>
      <c r="AW284" s="202"/>
      <c r="AX284" s="202"/>
      <c r="AY284" s="205"/>
      <c r="AZ284" s="205"/>
      <c r="BA284" s="205"/>
      <c r="BB284" s="205"/>
      <c r="BC284" s="205"/>
      <c r="BD284" s="205"/>
      <c r="BE284" s="205"/>
      <c r="BF284" s="205"/>
      <c r="BG284" s="205"/>
      <c r="BH284" s="205"/>
      <c r="BI284" s="207"/>
      <c r="BO284" s="209"/>
      <c r="BQ284" s="164"/>
      <c r="BS284" s="275"/>
      <c r="BT284" s="275"/>
      <c r="BU284" s="275"/>
      <c r="BV284" s="275"/>
      <c r="BW284" s="275"/>
      <c r="BX284" s="275"/>
      <c r="BY284" s="275"/>
      <c r="BZ284" s="275"/>
      <c r="CA284" s="275"/>
      <c r="CB284" s="275"/>
      <c r="CC284" s="275"/>
      <c r="CD284" s="275"/>
      <c r="CE284" s="275"/>
      <c r="CG284" s="278"/>
      <c r="CI284" s="166"/>
      <c r="CJ284" s="166"/>
      <c r="CK284" s="166"/>
      <c r="CL284" s="282"/>
      <c r="CM284" s="166"/>
      <c r="CN284" s="166"/>
      <c r="CO284" s="166"/>
      <c r="CP284" s="282"/>
      <c r="CQ284" s="166"/>
      <c r="CR284" s="166"/>
      <c r="CS284" s="166"/>
      <c r="CT284" s="282"/>
      <c r="CU284" s="282"/>
      <c r="CV284" s="282"/>
      <c r="CW284" s="166"/>
      <c r="CX284" s="166"/>
      <c r="CY284" s="166"/>
    </row>
    <row r="285" spans="3:103" ht="4.5" customHeight="1" x14ac:dyDescent="0.25">
      <c r="C285" s="5"/>
      <c r="D285" s="5"/>
      <c r="E285" s="5"/>
      <c r="F285" s="5"/>
      <c r="G285" s="5"/>
      <c r="H285" s="5"/>
      <c r="I285" s="5"/>
      <c r="J285" s="5"/>
      <c r="K285" s="5"/>
      <c r="L285" s="5"/>
      <c r="M285" s="5"/>
      <c r="N285" s="5"/>
      <c r="O285" s="5"/>
      <c r="P285" s="5"/>
      <c r="Q285" s="5"/>
      <c r="R285" s="5"/>
      <c r="S285" s="5"/>
      <c r="T285" s="5"/>
      <c r="U285" s="5"/>
      <c r="V285" s="5"/>
      <c r="W285" s="5"/>
      <c r="X285" s="5"/>
      <c r="Y285" s="5"/>
      <c r="Z285" s="234"/>
      <c r="AA285" s="235"/>
      <c r="AB285" s="235"/>
      <c r="AC285" s="235"/>
      <c r="AD285" s="235"/>
      <c r="AE285" s="235"/>
      <c r="AF285" s="235"/>
      <c r="AG285" s="235"/>
      <c r="AH285" s="235"/>
      <c r="AI285" s="235"/>
      <c r="AJ285" s="235"/>
      <c r="AK285" s="235"/>
      <c r="AL285" s="236"/>
      <c r="AM285" s="192"/>
      <c r="AN285" s="193"/>
      <c r="AO285" s="193"/>
      <c r="AP285" s="194"/>
      <c r="AQ285" s="198"/>
      <c r="AR285" s="199"/>
      <c r="AS285" s="199"/>
      <c r="AT285" s="200"/>
      <c r="AU285" s="203"/>
      <c r="AV285" s="204"/>
      <c r="AW285" s="204"/>
      <c r="AX285" s="204"/>
      <c r="AY285" s="206"/>
      <c r="AZ285" s="206"/>
      <c r="BA285" s="206"/>
      <c r="BB285" s="206"/>
      <c r="BC285" s="206"/>
      <c r="BD285" s="206"/>
      <c r="BE285" s="206"/>
      <c r="BF285" s="206"/>
      <c r="BG285" s="206"/>
      <c r="BH285" s="206"/>
      <c r="BI285" s="208"/>
      <c r="BO285" s="209"/>
      <c r="BQ285" s="164"/>
      <c r="BS285" s="276"/>
      <c r="BT285" s="276"/>
      <c r="BU285" s="276"/>
      <c r="BV285" s="276"/>
      <c r="BW285" s="276"/>
      <c r="BX285" s="276"/>
      <c r="BY285" s="276"/>
      <c r="BZ285" s="276"/>
      <c r="CA285" s="276"/>
      <c r="CB285" s="276"/>
      <c r="CC285" s="276"/>
      <c r="CD285" s="276"/>
      <c r="CE285" s="276"/>
      <c r="CG285" s="279"/>
      <c r="CI285" s="167"/>
      <c r="CJ285" s="167"/>
      <c r="CK285" s="167"/>
      <c r="CL285" s="283"/>
      <c r="CM285" s="167"/>
      <c r="CN285" s="167"/>
      <c r="CO285" s="167"/>
      <c r="CP285" s="283"/>
      <c r="CQ285" s="167"/>
      <c r="CR285" s="167"/>
      <c r="CS285" s="167"/>
      <c r="CT285" s="283"/>
      <c r="CU285" s="283"/>
      <c r="CV285" s="283"/>
      <c r="CW285" s="167"/>
      <c r="CX285" s="167"/>
      <c r="CY285" s="167"/>
    </row>
    <row r="286" spans="3:103" ht="9" customHeight="1" x14ac:dyDescent="0.25">
      <c r="X286" s="5"/>
      <c r="Y286" s="5"/>
      <c r="Z286" s="183"/>
      <c r="AA286" s="184"/>
      <c r="AB286" s="184"/>
      <c r="AC286" s="184"/>
      <c r="AD286" s="184"/>
      <c r="AE286" s="184"/>
      <c r="AF286" s="184"/>
      <c r="AG286" s="184"/>
      <c r="AH286" s="184"/>
      <c r="AI286" s="184"/>
      <c r="AJ286" s="184"/>
      <c r="AK286" s="184"/>
      <c r="AL286" s="185"/>
      <c r="AM286" s="189"/>
      <c r="AN286" s="190"/>
      <c r="AO286" s="190"/>
      <c r="AP286" s="191"/>
      <c r="AQ286" s="195"/>
      <c r="AR286" s="196"/>
      <c r="AS286" s="196"/>
      <c r="AT286" s="197"/>
      <c r="AU286" s="201" t="str">
        <f t="shared" ref="AU286" si="975">IF(CL286&lt;&gt;"",CL286,"")</f>
        <v/>
      </c>
      <c r="AV286" s="202"/>
      <c r="AW286" s="202"/>
      <c r="AX286" s="202"/>
      <c r="AY286" s="205" t="str">
        <f t="shared" ref="AY286" si="976">IF(CS286&lt;&gt;"",CS286,"")</f>
        <v/>
      </c>
      <c r="AZ286" s="205"/>
      <c r="BA286" s="205"/>
      <c r="BB286" s="205"/>
      <c r="BC286" s="205"/>
      <c r="BD286" s="205"/>
      <c r="BE286" s="205" t="str">
        <f t="shared" ref="BE286" si="977">IF(CP286&lt;&gt;"",CP286,"")</f>
        <v/>
      </c>
      <c r="BF286" s="205"/>
      <c r="BG286" s="205"/>
      <c r="BH286" s="205"/>
      <c r="BI286" s="207"/>
      <c r="BO286" s="209">
        <v>8</v>
      </c>
      <c r="BP286" s="280" t="str">
        <f>IF(AND(AU290&lt;&gt;"",AU290&gt;1000),TRUE,"")</f>
        <v/>
      </c>
      <c r="BQ286" s="164">
        <f>SUM(MAX(BN$12:BN289),BO286/10)</f>
        <v>6.8</v>
      </c>
      <c r="BS286" s="274" t="str">
        <f t="shared" ref="BS286:CE286" si="978">IF(INDEX(BS$18:BS$49,MATCH($BO286,$BO$18:$BO$49,0))="","",INDEX(BS$18:BS$49,MATCH($BO286,$BO$18:$BO$49,0)))</f>
        <v/>
      </c>
      <c r="BT286" s="274" t="str">
        <f t="shared" si="978"/>
        <v/>
      </c>
      <c r="BU286" s="274" t="str">
        <f t="shared" si="978"/>
        <v/>
      </c>
      <c r="BV286" s="274" t="str">
        <f>IF(INDEX(BV$18:BV$49,MATCH($BO286,$BO$18:$BO$49,0))="","",INDEX(BV$18:BV$49,MATCH($BO286,$BO$18:$BO$49,0)))</f>
        <v/>
      </c>
      <c r="BW286" s="274" t="str">
        <f>IF(INDEX(BW$18:BW$49,MATCH($BO286,$BO$18:$BO$49,0))="","",INDEX(BW$18:BW$49,MATCH($BO286,$BO$18:$BO$49,0)))</f>
        <v/>
      </c>
      <c r="BX286" s="274" t="str">
        <f>IF(INDEX(BX$18:BX$49,MATCH($BO286,$BO$18:$BO$49,0))="","",INDEX(BX$18:BX$49,MATCH($BO286,$BO$18:$BO$49,0)))</f>
        <v/>
      </c>
      <c r="BY286" s="274" t="str">
        <f t="shared" si="978"/>
        <v/>
      </c>
      <c r="BZ286" s="274" t="str">
        <f t="shared" si="978"/>
        <v/>
      </c>
      <c r="CA286" s="274" t="str">
        <f t="shared" si="978"/>
        <v/>
      </c>
      <c r="CB286" s="274" t="str">
        <f t="shared" si="978"/>
        <v/>
      </c>
      <c r="CC286" s="274" t="str">
        <f t="shared" si="978"/>
        <v/>
      </c>
      <c r="CD286" s="274" t="str">
        <f t="shared" si="978"/>
        <v/>
      </c>
      <c r="CE286" s="274" t="str">
        <f t="shared" si="978"/>
        <v/>
      </c>
      <c r="CG286" s="277" t="str">
        <f>IF(AQ286="","",IF(ISERROR(VALUE(AQ286)),"",AQ286))</f>
        <v/>
      </c>
      <c r="CI286" s="165" t="str">
        <f>IF(AND(BS286&lt;&gt;"",$CG286&lt;&gt;""),PRODUCT(BS286,$CG286),"")</f>
        <v/>
      </c>
      <c r="CJ286" s="165" t="str">
        <f>IF(AND(BT286&lt;&gt;"",$CG286&lt;&gt;""),PRODUCT(BT286,$CG286),"")</f>
        <v/>
      </c>
      <c r="CK286" s="165" t="str">
        <f>IF(AND(BU286&lt;&gt;"",$CG286&lt;&gt;""),PRODUCT(BU286,$CG286),"")</f>
        <v/>
      </c>
      <c r="CL286" s="281" t="str">
        <f t="shared" ref="CL286" si="979">IF(SUM(CI286:CK289)=0,"",SUM(CI286:CK289))</f>
        <v/>
      </c>
      <c r="CM286" s="165" t="str">
        <f t="shared" ref="CM286" si="980">IF(AND(BV286&lt;&gt;"",$CG286&lt;&gt;""),PRODUCT(BV286,$CG286),"")</f>
        <v/>
      </c>
      <c r="CN286" s="165" t="str">
        <f t="shared" ref="CN286" si="981">IF(AND(BW286&lt;&gt;"",$CG286&lt;&gt;""),PRODUCT(BW286,$CG286),"")</f>
        <v/>
      </c>
      <c r="CO286" s="165" t="str">
        <f t="shared" ref="CO286" si="982">IF(AND(BX286&lt;&gt;"",$CG286&lt;&gt;""),PRODUCT(BX286,$CG286),"")</f>
        <v/>
      </c>
      <c r="CP286" s="281" t="str">
        <f t="shared" ref="CP286" si="983">IF(SUM(CM286:CO289)=0,"",SUM(CM286:CO289))</f>
        <v/>
      </c>
      <c r="CQ286" s="165" t="str">
        <f t="shared" ref="CQ286" si="984">IF(AND(BY286&lt;&gt;"",$CG286&lt;&gt;""),PRODUCT(BY286,$CG286),"")</f>
        <v/>
      </c>
      <c r="CR286" s="165" t="str">
        <f t="shared" ref="CR286" si="985">IF(AND(BZ286&lt;&gt;"",$CG286&lt;&gt;""),PRODUCT(BZ286,$CG286),"")</f>
        <v/>
      </c>
      <c r="CS286" s="165" t="str">
        <f t="shared" ref="CS286" si="986">IF(AND(CA286&lt;&gt;"",$CG286&lt;&gt;""),PRODUCT(CA286,$CG286),"")</f>
        <v/>
      </c>
      <c r="CT286" s="281" t="str">
        <f t="shared" ref="CT286" si="987">IF(AND(CB286&lt;&gt;"",CQ286&lt;&gt;""),PRODUCT(CB286,CQ286),"")</f>
        <v/>
      </c>
      <c r="CU286" s="281" t="str">
        <f t="shared" ref="CU286" si="988">IF(AND(CC286&lt;&gt;"",CR286&lt;&gt;""),PRODUCT(CC286,CR286),"")</f>
        <v/>
      </c>
      <c r="CV286" s="281" t="str">
        <f t="shared" ref="CV286" si="989">IF(AND(CD286&lt;&gt;"",CS286&lt;&gt;""),PRODUCT(CD286,CS286),"")</f>
        <v/>
      </c>
      <c r="CW286" s="165" t="str">
        <f t="shared" ref="CW286" si="990">IF(AND($CE286&lt;&gt;"",CQ286&lt;&gt;""),PRODUCT($CE286,CQ286),"")</f>
        <v/>
      </c>
      <c r="CX286" s="165" t="str">
        <f t="shared" ref="CX286" si="991">IF(AND($CE286&lt;&gt;"",CR286&lt;&gt;""),PRODUCT($CE286,CR286),"")</f>
        <v/>
      </c>
      <c r="CY286" s="165" t="str">
        <f t="shared" ref="CY286" si="992">IF(AND($CE286&lt;&gt;"",CS286&lt;&gt;""),PRODUCT($CE286,CS286),"")</f>
        <v/>
      </c>
    </row>
    <row r="287" spans="3:103" ht="4.5" customHeight="1" x14ac:dyDescent="0.25">
      <c r="X287" s="5"/>
      <c r="Y287" s="5"/>
      <c r="Z287" s="183"/>
      <c r="AA287" s="184"/>
      <c r="AB287" s="184"/>
      <c r="AC287" s="184"/>
      <c r="AD287" s="184"/>
      <c r="AE287" s="184"/>
      <c r="AF287" s="184"/>
      <c r="AG287" s="184"/>
      <c r="AH287" s="184"/>
      <c r="AI287" s="184"/>
      <c r="AJ287" s="184"/>
      <c r="AK287" s="184"/>
      <c r="AL287" s="185"/>
      <c r="AM287" s="189"/>
      <c r="AN287" s="190"/>
      <c r="AO287" s="190"/>
      <c r="AP287" s="191"/>
      <c r="AQ287" s="195"/>
      <c r="AR287" s="196"/>
      <c r="AS287" s="196"/>
      <c r="AT287" s="197"/>
      <c r="AU287" s="201"/>
      <c r="AV287" s="202"/>
      <c r="AW287" s="202"/>
      <c r="AX287" s="202"/>
      <c r="AY287" s="205"/>
      <c r="AZ287" s="205"/>
      <c r="BA287" s="205"/>
      <c r="BB287" s="205"/>
      <c r="BC287" s="205"/>
      <c r="BD287" s="205"/>
      <c r="BE287" s="205"/>
      <c r="BF287" s="205"/>
      <c r="BG287" s="205"/>
      <c r="BH287" s="205"/>
      <c r="BI287" s="207"/>
      <c r="BO287" s="209"/>
      <c r="BP287" s="280"/>
      <c r="BQ287" s="164"/>
      <c r="BS287" s="275"/>
      <c r="BT287" s="275"/>
      <c r="BU287" s="275"/>
      <c r="BV287" s="275"/>
      <c r="BW287" s="275"/>
      <c r="BX287" s="275"/>
      <c r="BY287" s="275"/>
      <c r="BZ287" s="275"/>
      <c r="CA287" s="275"/>
      <c r="CB287" s="275"/>
      <c r="CC287" s="275"/>
      <c r="CD287" s="275"/>
      <c r="CE287" s="275"/>
      <c r="CG287" s="278"/>
      <c r="CI287" s="166"/>
      <c r="CJ287" s="166"/>
      <c r="CK287" s="166"/>
      <c r="CL287" s="282"/>
      <c r="CM287" s="166"/>
      <c r="CN287" s="166"/>
      <c r="CO287" s="166"/>
      <c r="CP287" s="282"/>
      <c r="CQ287" s="166"/>
      <c r="CR287" s="166"/>
      <c r="CS287" s="166"/>
      <c r="CT287" s="282"/>
      <c r="CU287" s="282"/>
      <c r="CV287" s="282"/>
      <c r="CW287" s="166"/>
      <c r="CX287" s="166"/>
      <c r="CY287" s="166"/>
    </row>
    <row r="288" spans="3:103" ht="9" customHeight="1" x14ac:dyDescent="0.25">
      <c r="X288" s="5"/>
      <c r="Y288" s="5"/>
      <c r="Z288" s="183"/>
      <c r="AA288" s="184"/>
      <c r="AB288" s="184"/>
      <c r="AC288" s="184"/>
      <c r="AD288" s="184"/>
      <c r="AE288" s="184"/>
      <c r="AF288" s="184"/>
      <c r="AG288" s="184"/>
      <c r="AH288" s="184"/>
      <c r="AI288" s="184"/>
      <c r="AJ288" s="184"/>
      <c r="AK288" s="184"/>
      <c r="AL288" s="185"/>
      <c r="AM288" s="189"/>
      <c r="AN288" s="190"/>
      <c r="AO288" s="190"/>
      <c r="AP288" s="191"/>
      <c r="AQ288" s="195"/>
      <c r="AR288" s="196"/>
      <c r="AS288" s="196"/>
      <c r="AT288" s="197"/>
      <c r="AU288" s="201"/>
      <c r="AV288" s="202"/>
      <c r="AW288" s="202"/>
      <c r="AX288" s="202"/>
      <c r="AY288" s="205"/>
      <c r="AZ288" s="205"/>
      <c r="BA288" s="205"/>
      <c r="BB288" s="205"/>
      <c r="BC288" s="205"/>
      <c r="BD288" s="205"/>
      <c r="BE288" s="205"/>
      <c r="BF288" s="205"/>
      <c r="BG288" s="205"/>
      <c r="BH288" s="205"/>
      <c r="BI288" s="207"/>
      <c r="BO288" s="209"/>
      <c r="BP288" s="280"/>
      <c r="BQ288" s="164"/>
      <c r="BS288" s="275"/>
      <c r="BT288" s="275"/>
      <c r="BU288" s="275"/>
      <c r="BV288" s="275"/>
      <c r="BW288" s="275"/>
      <c r="BX288" s="275"/>
      <c r="BY288" s="275"/>
      <c r="BZ288" s="275"/>
      <c r="CA288" s="275"/>
      <c r="CB288" s="275"/>
      <c r="CC288" s="275"/>
      <c r="CD288" s="275"/>
      <c r="CE288" s="275"/>
      <c r="CG288" s="278"/>
      <c r="CI288" s="166"/>
      <c r="CJ288" s="166"/>
      <c r="CK288" s="166"/>
      <c r="CL288" s="282"/>
      <c r="CM288" s="166"/>
      <c r="CN288" s="166"/>
      <c r="CO288" s="166"/>
      <c r="CP288" s="282"/>
      <c r="CQ288" s="166"/>
      <c r="CR288" s="166"/>
      <c r="CS288" s="166"/>
      <c r="CT288" s="282"/>
      <c r="CU288" s="282"/>
      <c r="CV288" s="282"/>
      <c r="CW288" s="166"/>
      <c r="CX288" s="166"/>
      <c r="CY288" s="166"/>
    </row>
    <row r="289" spans="2:104" ht="4.5" customHeight="1" x14ac:dyDescent="0.25">
      <c r="C289" s="5"/>
      <c r="D289" s="5"/>
      <c r="E289" s="5"/>
      <c r="F289" s="5"/>
      <c r="G289" s="5"/>
      <c r="H289" s="5"/>
      <c r="I289" s="5"/>
      <c r="J289" s="5"/>
      <c r="K289" s="5"/>
      <c r="L289" s="5"/>
      <c r="M289" s="5"/>
      <c r="N289" s="5"/>
      <c r="O289" s="5"/>
      <c r="P289" s="5"/>
      <c r="Q289" s="5"/>
      <c r="R289" s="5"/>
      <c r="S289" s="5"/>
      <c r="T289" s="5"/>
      <c r="U289" s="5"/>
      <c r="V289" s="5"/>
      <c r="W289" s="5"/>
      <c r="X289" s="5"/>
      <c r="Y289" s="5"/>
      <c r="Z289" s="186"/>
      <c r="AA289" s="187"/>
      <c r="AB289" s="187"/>
      <c r="AC289" s="187"/>
      <c r="AD289" s="187"/>
      <c r="AE289" s="187"/>
      <c r="AF289" s="187"/>
      <c r="AG289" s="187"/>
      <c r="AH289" s="187"/>
      <c r="AI289" s="187"/>
      <c r="AJ289" s="187"/>
      <c r="AK289" s="187"/>
      <c r="AL289" s="188"/>
      <c r="AM289" s="192"/>
      <c r="AN289" s="193"/>
      <c r="AO289" s="193"/>
      <c r="AP289" s="194"/>
      <c r="AQ289" s="198"/>
      <c r="AR289" s="199"/>
      <c r="AS289" s="199"/>
      <c r="AT289" s="200"/>
      <c r="AU289" s="203"/>
      <c r="AV289" s="204"/>
      <c r="AW289" s="204"/>
      <c r="AX289" s="204"/>
      <c r="AY289" s="206"/>
      <c r="AZ289" s="206"/>
      <c r="BA289" s="206"/>
      <c r="BB289" s="206"/>
      <c r="BC289" s="206"/>
      <c r="BD289" s="206"/>
      <c r="BE289" s="206"/>
      <c r="BF289" s="206"/>
      <c r="BG289" s="206"/>
      <c r="BH289" s="206"/>
      <c r="BI289" s="208"/>
      <c r="BO289" s="209"/>
      <c r="BP289" s="280"/>
      <c r="BQ289" s="164"/>
      <c r="BS289" s="276"/>
      <c r="BT289" s="276"/>
      <c r="BU289" s="276"/>
      <c r="BV289" s="276"/>
      <c r="BW289" s="276"/>
      <c r="BX289" s="276"/>
      <c r="BY289" s="276"/>
      <c r="BZ289" s="276"/>
      <c r="CA289" s="276"/>
      <c r="CB289" s="276"/>
      <c r="CC289" s="276"/>
      <c r="CD289" s="276"/>
      <c r="CE289" s="276"/>
      <c r="CG289" s="279"/>
      <c r="CI289" s="167"/>
      <c r="CJ289" s="167"/>
      <c r="CK289" s="167"/>
      <c r="CL289" s="283"/>
      <c r="CM289" s="167"/>
      <c r="CN289" s="167"/>
      <c r="CO289" s="167"/>
      <c r="CP289" s="283"/>
      <c r="CQ289" s="167"/>
      <c r="CR289" s="167"/>
      <c r="CS289" s="167"/>
      <c r="CT289" s="283"/>
      <c r="CU289" s="283"/>
      <c r="CV289" s="283"/>
      <c r="CW289" s="167"/>
      <c r="CX289" s="167"/>
      <c r="CY289" s="167"/>
    </row>
    <row r="290" spans="2:104" ht="12" customHeight="1" x14ac:dyDescent="0.25">
      <c r="C290" s="49" t="str">
        <f>IF(BP290=TRUE,"  Consider calling to verify rebate availability.","")</f>
        <v/>
      </c>
      <c r="X290" s="5"/>
      <c r="Y290" s="5"/>
      <c r="Z290" s="258" t="str">
        <f>"Total  "</f>
        <v xml:space="preserve">Total  </v>
      </c>
      <c r="AA290" s="259"/>
      <c r="AB290" s="259"/>
      <c r="AC290" s="259"/>
      <c r="AD290" s="259"/>
      <c r="AE290" s="259"/>
      <c r="AF290" s="259"/>
      <c r="AG290" s="259"/>
      <c r="AH290" s="259"/>
      <c r="AI290" s="259"/>
      <c r="AJ290" s="259"/>
      <c r="AK290" s="259"/>
      <c r="AL290" s="260"/>
      <c r="AM290" s="261"/>
      <c r="AN290" s="262"/>
      <c r="AO290" s="262"/>
      <c r="AP290" s="263"/>
      <c r="AQ290" s="264" t="str">
        <f>IF(SUM(AQ258:AT285)=0,"",SUM(AQ258:AT285))</f>
        <v/>
      </c>
      <c r="AR290" s="265"/>
      <c r="AS290" s="265"/>
      <c r="AT290" s="266"/>
      <c r="AU290" s="267" t="str">
        <f>IF(SUM(AU258:AX289)=0,"",SUM(AU258:AX289))</f>
        <v/>
      </c>
      <c r="AV290" s="268"/>
      <c r="AW290" s="268"/>
      <c r="AX290" s="269"/>
      <c r="AY290" s="270" t="str">
        <f>IF(SUM(AY258:BB289)=0,"",SUM(AY258:BB289))</f>
        <v/>
      </c>
      <c r="AZ290" s="271"/>
      <c r="BA290" s="271"/>
      <c r="BB290" s="271"/>
      <c r="BC290" s="271"/>
      <c r="BD290" s="272"/>
      <c r="BE290" s="270" t="str">
        <f>IF(SUM(BE258:BH289)=0,"",SUM(BE258:BH289))</f>
        <v/>
      </c>
      <c r="BF290" s="271"/>
      <c r="BG290" s="271"/>
      <c r="BH290" s="271"/>
      <c r="BI290" s="273"/>
      <c r="BN290" s="42">
        <f>IF(BN252&lt;&gt;"",BN252,"")</f>
        <v>6</v>
      </c>
      <c r="BP290" s="41" t="str">
        <f>IF(AND(AU290&lt;&gt;"",AU290&gt;1000),TRUE,"")</f>
        <v/>
      </c>
      <c r="BQ290" s="98">
        <f>SUM(MAX(BN$12:BN289),0)</f>
        <v>6</v>
      </c>
      <c r="BS290" s="40"/>
      <c r="BT290" s="40"/>
      <c r="BU290" s="40"/>
      <c r="BV290" s="40"/>
      <c r="BW290" s="40"/>
      <c r="BX290" s="40"/>
      <c r="BY290" s="40"/>
      <c r="BZ290" s="40"/>
      <c r="CA290" s="40"/>
      <c r="CB290" s="40"/>
      <c r="CC290" s="40"/>
      <c r="CD290" s="40"/>
      <c r="CE290" s="40"/>
      <c r="CG290" s="46" t="str">
        <f t="shared" ref="CG290" si="993">IF(SUM(CG258:CG289)=0,"",SUM(CG258:CG289))</f>
        <v/>
      </c>
      <c r="CI290" s="46" t="str">
        <f t="shared" ref="CI290:CS290" si="994">IF(SUM(CI258:CI289)=0,"",SUM(CI258:CI289))</f>
        <v/>
      </c>
      <c r="CJ290" s="46" t="str">
        <f t="shared" si="994"/>
        <v/>
      </c>
      <c r="CK290" s="46" t="str">
        <f t="shared" si="994"/>
        <v/>
      </c>
      <c r="CL290" s="46" t="str">
        <f t="shared" si="994"/>
        <v/>
      </c>
      <c r="CM290" s="46" t="str">
        <f t="shared" si="994"/>
        <v/>
      </c>
      <c r="CN290" s="46" t="str">
        <f t="shared" si="994"/>
        <v/>
      </c>
      <c r="CO290" s="46" t="str">
        <f t="shared" si="994"/>
        <v/>
      </c>
      <c r="CP290" s="46" t="str">
        <f t="shared" si="994"/>
        <v/>
      </c>
      <c r="CQ290" s="46" t="str">
        <f t="shared" si="994"/>
        <v/>
      </c>
      <c r="CR290" s="46" t="str">
        <f t="shared" si="994"/>
        <v/>
      </c>
      <c r="CS290" s="46" t="str">
        <f t="shared" si="994"/>
        <v/>
      </c>
      <c r="CT290" s="47" t="str">
        <f t="shared" ref="CT290" si="995">IF(OR(SUM(CT258:CT289)=0,SUM(CQ258:CQ289)=0),"",SUM(CT258:CT289)/SUM(CQ258:CQ289))</f>
        <v/>
      </c>
      <c r="CU290" s="47" t="str">
        <f t="shared" ref="CU290" si="996">IF(OR(SUM(CU258:CU289)=0,SUM(CR258:CR289)=0),"",SUM(CU258:CU289)/SUM(CR258:CR289))</f>
        <v/>
      </c>
      <c r="CV290" s="47" t="str">
        <f>IF(OR(SUM(CV258:CV289)=0,SUM(CS258:CS289)=0),"",SUM(CV258:CV289)/SUM(CS258:CS289))</f>
        <v/>
      </c>
      <c r="CW290" s="48" t="str">
        <f t="shared" ref="CW290" si="997">IF(OR(SUM(CW258:CW289)=0,SUM(CQ258:CQ289)=0),"",SUM(CW258:CW289)/SUM(CQ258:CQ289))</f>
        <v/>
      </c>
      <c r="CX290" s="48" t="str">
        <f t="shared" ref="CX290" si="998">IF(OR(SUM(CX258:CX289)=0,SUM(CR258:CR289)=0),"",SUM(CX258:CX289)/SUM(CR258:CR289))</f>
        <v/>
      </c>
      <c r="CY290" s="48" t="str">
        <f>IF(OR(SUM(CY258:CY289)=0,SUM(CS258:CS289)=0),"",SUM(CY258:CY289)/SUM(CS258:CS289))</f>
        <v/>
      </c>
      <c r="CZ290" s="47" t="str">
        <f>IF(SUM(CW290:CY290)=0,"",AVERAGE(CW290:CY290))</f>
        <v/>
      </c>
    </row>
    <row r="291" spans="2:104" ht="4.5" customHeight="1" x14ac:dyDescent="0.25"/>
    <row r="292" spans="2:104" ht="15" customHeight="1" x14ac:dyDescent="0.25">
      <c r="B292" s="2"/>
      <c r="C292" s="3" t="str">
        <f>IF(BN292=0,"Template","Project "&amp;TEXT(BN292,"00"))</f>
        <v>Project 07</v>
      </c>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10"/>
      <c r="BN292" s="41">
        <f>SUM(MAX(BN$5:BN291),1)</f>
        <v>7</v>
      </c>
      <c r="BP292" s="42" t="str">
        <f>IF(AND(AU330&lt;&gt;"",AU330&gt;1000,L326=""),1,"")</f>
        <v/>
      </c>
    </row>
    <row r="293" spans="2:104" ht="4.5" customHeight="1" x14ac:dyDescent="0.25">
      <c r="V293" s="1"/>
      <c r="W293" s="1"/>
    </row>
    <row r="294" spans="2:104" ht="9" customHeight="1" x14ac:dyDescent="0.25">
      <c r="C294" s="151" t="s">
        <v>7</v>
      </c>
      <c r="D294" s="151"/>
      <c r="E294" s="151"/>
      <c r="F294" s="151"/>
      <c r="G294" s="151"/>
      <c r="H294" s="151"/>
      <c r="I294" s="151"/>
      <c r="J294" s="151"/>
      <c r="K294" s="151"/>
      <c r="L294" s="151"/>
      <c r="M294" s="151"/>
      <c r="N294" s="151"/>
      <c r="O294" s="151"/>
      <c r="P294" s="151"/>
      <c r="Q294" s="151"/>
      <c r="R294" s="151"/>
      <c r="S294" s="151"/>
      <c r="T294" s="151"/>
      <c r="U294" s="151"/>
      <c r="V294" s="151"/>
      <c r="W294" s="151"/>
      <c r="X294" s="5"/>
      <c r="Y294" s="5"/>
      <c r="Z294" s="257" t="s">
        <v>85</v>
      </c>
      <c r="AA294" s="169"/>
      <c r="AB294" s="169"/>
      <c r="AC294" s="169"/>
      <c r="AD294" s="169"/>
      <c r="AE294" s="169"/>
      <c r="AF294" s="169"/>
      <c r="AG294" s="169"/>
      <c r="AH294" s="169"/>
      <c r="AI294" s="169"/>
      <c r="AJ294" s="169"/>
      <c r="AK294" s="169"/>
      <c r="AL294" s="170"/>
      <c r="AM294" s="177" t="s">
        <v>6</v>
      </c>
      <c r="AN294" s="177"/>
      <c r="AO294" s="177"/>
      <c r="AP294" s="177"/>
      <c r="AQ294" s="177" t="s">
        <v>5</v>
      </c>
      <c r="AR294" s="177"/>
      <c r="AS294" s="177"/>
      <c r="AT294" s="177"/>
      <c r="AU294" s="177" t="s">
        <v>78</v>
      </c>
      <c r="AV294" s="177"/>
      <c r="AW294" s="177"/>
      <c r="AX294" s="177"/>
      <c r="AY294" s="177" t="s">
        <v>9</v>
      </c>
      <c r="AZ294" s="177"/>
      <c r="BA294" s="177"/>
      <c r="BB294" s="177"/>
      <c r="BC294" s="177"/>
      <c r="BD294" s="177"/>
      <c r="BE294" s="177" t="s">
        <v>10</v>
      </c>
      <c r="BF294" s="177"/>
      <c r="BG294" s="177"/>
      <c r="BH294" s="177"/>
      <c r="BI294" s="180"/>
    </row>
    <row r="295" spans="2:104" ht="4.5" customHeight="1" x14ac:dyDescent="0.25">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5"/>
      <c r="Y295" s="5"/>
      <c r="Z295" s="171"/>
      <c r="AA295" s="172"/>
      <c r="AB295" s="172"/>
      <c r="AC295" s="172"/>
      <c r="AD295" s="172"/>
      <c r="AE295" s="172"/>
      <c r="AF295" s="172"/>
      <c r="AG295" s="172"/>
      <c r="AH295" s="172"/>
      <c r="AI295" s="172"/>
      <c r="AJ295" s="172"/>
      <c r="AK295" s="172"/>
      <c r="AL295" s="173"/>
      <c r="AM295" s="178"/>
      <c r="AN295" s="178"/>
      <c r="AO295" s="178"/>
      <c r="AP295" s="178"/>
      <c r="AQ295" s="178"/>
      <c r="AR295" s="178"/>
      <c r="AS295" s="178"/>
      <c r="AT295" s="178"/>
      <c r="AU295" s="178"/>
      <c r="AV295" s="178"/>
      <c r="AW295" s="178"/>
      <c r="AX295" s="178"/>
      <c r="AY295" s="178"/>
      <c r="AZ295" s="178"/>
      <c r="BA295" s="178"/>
      <c r="BB295" s="178"/>
      <c r="BC295" s="178"/>
      <c r="BD295" s="178"/>
      <c r="BE295" s="178"/>
      <c r="BF295" s="178"/>
      <c r="BG295" s="178"/>
      <c r="BH295" s="178"/>
      <c r="BI295" s="181"/>
    </row>
    <row r="296" spans="2:104" ht="9" customHeight="1" x14ac:dyDescent="0.25">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5"/>
      <c r="Y296" s="5"/>
      <c r="Z296" s="171"/>
      <c r="AA296" s="172"/>
      <c r="AB296" s="172"/>
      <c r="AC296" s="172"/>
      <c r="AD296" s="172"/>
      <c r="AE296" s="172"/>
      <c r="AF296" s="172"/>
      <c r="AG296" s="172"/>
      <c r="AH296" s="172"/>
      <c r="AI296" s="172"/>
      <c r="AJ296" s="172"/>
      <c r="AK296" s="172"/>
      <c r="AL296" s="173"/>
      <c r="AM296" s="178"/>
      <c r="AN296" s="178"/>
      <c r="AO296" s="178"/>
      <c r="AP296" s="178"/>
      <c r="AQ296" s="178"/>
      <c r="AR296" s="178"/>
      <c r="AS296" s="178"/>
      <c r="AT296" s="178"/>
      <c r="AU296" s="178"/>
      <c r="AV296" s="178"/>
      <c r="AW296" s="178"/>
      <c r="AX296" s="178"/>
      <c r="AY296" s="178"/>
      <c r="AZ296" s="178"/>
      <c r="BA296" s="178"/>
      <c r="BB296" s="178"/>
      <c r="BC296" s="178"/>
      <c r="BD296" s="178"/>
      <c r="BE296" s="178"/>
      <c r="BF296" s="178"/>
      <c r="BG296" s="178"/>
      <c r="BH296" s="178"/>
      <c r="BI296" s="181"/>
    </row>
    <row r="297" spans="2:104" ht="4.5" customHeight="1" x14ac:dyDescent="0.25">
      <c r="C297" s="5"/>
      <c r="D297" s="5"/>
      <c r="E297" s="5"/>
      <c r="F297" s="5"/>
      <c r="G297" s="5"/>
      <c r="H297" s="5"/>
      <c r="I297" s="5"/>
      <c r="J297" s="5"/>
      <c r="K297" s="5"/>
      <c r="L297" s="5"/>
      <c r="M297" s="5"/>
      <c r="N297" s="5"/>
      <c r="O297" s="5"/>
      <c r="P297" s="5"/>
      <c r="Q297" s="5"/>
      <c r="R297" s="5"/>
      <c r="S297" s="5"/>
      <c r="T297" s="5"/>
      <c r="U297" s="5"/>
      <c r="V297" s="5"/>
      <c r="W297" s="5"/>
      <c r="X297" s="5"/>
      <c r="Y297" s="5"/>
      <c r="Z297" s="174"/>
      <c r="AA297" s="175"/>
      <c r="AB297" s="175"/>
      <c r="AC297" s="175"/>
      <c r="AD297" s="175"/>
      <c r="AE297" s="175"/>
      <c r="AF297" s="175"/>
      <c r="AG297" s="175"/>
      <c r="AH297" s="175"/>
      <c r="AI297" s="175"/>
      <c r="AJ297" s="175"/>
      <c r="AK297" s="175"/>
      <c r="AL297" s="176"/>
      <c r="AM297" s="179"/>
      <c r="AN297" s="179"/>
      <c r="AO297" s="179"/>
      <c r="AP297" s="179"/>
      <c r="AQ297" s="179"/>
      <c r="AR297" s="179"/>
      <c r="AS297" s="179"/>
      <c r="AT297" s="179"/>
      <c r="AU297" s="179"/>
      <c r="AV297" s="179"/>
      <c r="AW297" s="179"/>
      <c r="AX297" s="179"/>
      <c r="AY297" s="179"/>
      <c r="AZ297" s="179"/>
      <c r="BA297" s="179"/>
      <c r="BB297" s="179"/>
      <c r="BC297" s="179"/>
      <c r="BD297" s="179"/>
      <c r="BE297" s="179"/>
      <c r="BF297" s="179"/>
      <c r="BG297" s="179"/>
      <c r="BH297" s="179"/>
      <c r="BI297" s="182"/>
    </row>
    <row r="298" spans="2:104" ht="9" customHeight="1" x14ac:dyDescent="0.25">
      <c r="C298" s="152" t="s">
        <v>2</v>
      </c>
      <c r="D298" s="152"/>
      <c r="E298" s="152"/>
      <c r="F298" s="152"/>
      <c r="G298" s="152"/>
      <c r="H298" s="152"/>
      <c r="I298" s="152"/>
      <c r="J298" s="152"/>
      <c r="K298" s="157"/>
      <c r="L298" s="210"/>
      <c r="M298" s="211"/>
      <c r="N298" s="211"/>
      <c r="O298" s="211"/>
      <c r="P298" s="211"/>
      <c r="Q298" s="211"/>
      <c r="R298" s="211"/>
      <c r="S298" s="211"/>
      <c r="T298" s="211"/>
      <c r="U298" s="211"/>
      <c r="V298" s="211"/>
      <c r="W298" s="212"/>
      <c r="X298" s="5"/>
      <c r="Y298" s="5"/>
      <c r="Z298" s="228" t="s">
        <v>191</v>
      </c>
      <c r="AA298" s="229"/>
      <c r="AB298" s="229"/>
      <c r="AC298" s="229"/>
      <c r="AD298" s="229"/>
      <c r="AE298" s="229"/>
      <c r="AF298" s="229"/>
      <c r="AG298" s="229"/>
      <c r="AH298" s="229"/>
      <c r="AI298" s="229"/>
      <c r="AJ298" s="229"/>
      <c r="AK298" s="229"/>
      <c r="AL298" s="230"/>
      <c r="AM298" s="237">
        <f>IF(SUM(BS298:BU301)=0,"",SUM(BS298:BU301))</f>
        <v>400</v>
      </c>
      <c r="AN298" s="238"/>
      <c r="AO298" s="238"/>
      <c r="AP298" s="239"/>
      <c r="AQ298" s="240"/>
      <c r="AR298" s="241"/>
      <c r="AS298" s="241"/>
      <c r="AT298" s="242"/>
      <c r="AU298" s="243" t="str">
        <f>IF(CL298&lt;&gt;"",CL298,"")</f>
        <v/>
      </c>
      <c r="AV298" s="244"/>
      <c r="AW298" s="244"/>
      <c r="AX298" s="244"/>
      <c r="AY298" s="245" t="str">
        <f>IF(CS298&lt;&gt;"",CS298,"")</f>
        <v/>
      </c>
      <c r="AZ298" s="245"/>
      <c r="BA298" s="245"/>
      <c r="BB298" s="245"/>
      <c r="BC298" s="245"/>
      <c r="BD298" s="245"/>
      <c r="BE298" s="245" t="str">
        <f>IF(CP298&lt;&gt;"",CP298,"")</f>
        <v/>
      </c>
      <c r="BF298" s="245"/>
      <c r="BG298" s="245"/>
      <c r="BH298" s="245"/>
      <c r="BI298" s="246"/>
      <c r="BO298" s="209">
        <v>1</v>
      </c>
      <c r="BQ298" s="164">
        <f>SUM(MAX(BN$12:BN301),BO298/10)</f>
        <v>7.1</v>
      </c>
      <c r="BS298" s="274" t="str">
        <f>IF(INDEX(BS$18:BS$49,MATCH($BO298,$BO$18:$BO$49,0))="","",INDEX(BS$18:BS$49,MATCH($BO298,$BO$18:$BO$49,0)))</f>
        <v/>
      </c>
      <c r="BT298" s="274" t="str">
        <f t="shared" ref="BT298:CE298" si="999">IF(INDEX(BT$18:BT$49,MATCH($BO298,$BO$18:$BO$49,0))="","",INDEX(BT$18:BT$49,MATCH($BO298,$BO$18:$BO$49,0)))</f>
        <v/>
      </c>
      <c r="BU298" s="274">
        <f t="shared" si="999"/>
        <v>400</v>
      </c>
      <c r="BV298" s="274" t="str">
        <f>IF(INDEX(BV$18:BV$49,MATCH($BO298,$BO$18:$BO$49,0))="","",INDEX(BV$18:BV$49,MATCH($BO298,$BO$18:$BO$49,0)))</f>
        <v/>
      </c>
      <c r="BW298" s="274" t="str">
        <f>IF(INDEX(BW$18:BW$49,MATCH($BO298,$BO$18:$BO$49,0))="","",INDEX(BW$18:BW$49,MATCH($BO298,$BO$18:$BO$49,0)))</f>
        <v/>
      </c>
      <c r="BX298" s="274">
        <f>IF(INDEX(BX$18:BX$49,MATCH($BO298,$BO$18:$BO$49,0))="","",INDEX(BX$18:BX$49,MATCH($BO298,$BO$18:$BO$49,0)))</f>
        <v>24.295754000000002</v>
      </c>
      <c r="BY298" s="274" t="str">
        <f t="shared" si="999"/>
        <v/>
      </c>
      <c r="BZ298" s="274" t="str">
        <f t="shared" si="999"/>
        <v/>
      </c>
      <c r="CA298" s="274">
        <f t="shared" si="999"/>
        <v>11196.2</v>
      </c>
      <c r="CB298" s="274" t="str">
        <f t="shared" si="999"/>
        <v/>
      </c>
      <c r="CC298" s="274" t="str">
        <f t="shared" si="999"/>
        <v/>
      </c>
      <c r="CD298" s="274">
        <f t="shared" si="999"/>
        <v>1</v>
      </c>
      <c r="CE298" s="274">
        <f t="shared" si="999"/>
        <v>8</v>
      </c>
      <c r="CG298" s="277" t="str">
        <f>IF(AQ298="","",IF(ISERROR(VALUE(AQ298)),"",AQ298))</f>
        <v/>
      </c>
      <c r="CI298" s="165" t="str">
        <f>IF(AND(BS298&lt;&gt;"",$CG298&lt;&gt;""),PRODUCT(BS298,$CG298),"")</f>
        <v/>
      </c>
      <c r="CJ298" s="165" t="str">
        <f>IF(AND(BT298&lt;&gt;"",$CG298&lt;&gt;""),PRODUCT(BT298,$CG298),"")</f>
        <v/>
      </c>
      <c r="CK298" s="165" t="str">
        <f>IF(AND(BU298&lt;&gt;"",$CG298&lt;&gt;""),PRODUCT(BU298,$CG298),"")</f>
        <v/>
      </c>
      <c r="CL298" s="281" t="str">
        <f>IF(SUM(CI298:CK301)=0,"",SUM(CI298:CK301))</f>
        <v/>
      </c>
      <c r="CM298" s="165" t="str">
        <f>IF(AND(BV298&lt;&gt;"",$CG298&lt;&gt;""),PRODUCT(BV298,$CG298),"")</f>
        <v/>
      </c>
      <c r="CN298" s="165" t="str">
        <f t="shared" ref="CN298" si="1000">IF(AND(BW298&lt;&gt;"",$CG298&lt;&gt;""),PRODUCT(BW298,$CG298),"")</f>
        <v/>
      </c>
      <c r="CO298" s="165" t="str">
        <f t="shared" ref="CO298" si="1001">IF(AND(BX298&lt;&gt;"",$CG298&lt;&gt;""),PRODUCT(BX298,$CG298),"")</f>
        <v/>
      </c>
      <c r="CP298" s="281" t="str">
        <f>IF(SUM(CM298:CO301)=0,"",SUM(CM298:CO301))</f>
        <v/>
      </c>
      <c r="CQ298" s="165" t="str">
        <f>IF(AND(BY298&lt;&gt;"",$CG298&lt;&gt;""),PRODUCT(BY298,$CG298),"")</f>
        <v/>
      </c>
      <c r="CR298" s="165" t="str">
        <f t="shared" ref="CR298" si="1002">IF(AND(BZ298&lt;&gt;"",$CG298&lt;&gt;""),PRODUCT(BZ298,$CG298),"")</f>
        <v/>
      </c>
      <c r="CS298" s="165" t="str">
        <f t="shared" ref="CS298" si="1003">IF(AND(CA298&lt;&gt;"",$CG298&lt;&gt;""),PRODUCT(CA298,$CG298),"")</f>
        <v/>
      </c>
      <c r="CT298" s="281" t="str">
        <f>IF(AND(CB298&lt;&gt;"",CQ298&lt;&gt;""),PRODUCT(CB298,CQ298),"")</f>
        <v/>
      </c>
      <c r="CU298" s="281" t="str">
        <f t="shared" ref="CU298" si="1004">IF(AND(CC298&lt;&gt;"",CR298&lt;&gt;""),PRODUCT(CC298,CR298),"")</f>
        <v/>
      </c>
      <c r="CV298" s="281" t="str">
        <f>IF(AND(CD298&lt;&gt;"",CS298&lt;&gt;""),PRODUCT(CD298,CS298),"")</f>
        <v/>
      </c>
      <c r="CW298" s="165" t="str">
        <f>IF(AND($CE298&lt;&gt;"",CQ298&lt;&gt;""),PRODUCT($CE298,CQ298),"")</f>
        <v/>
      </c>
      <c r="CX298" s="165" t="str">
        <f t="shared" ref="CX298" si="1005">IF(AND($CE298&lt;&gt;"",CR298&lt;&gt;""),PRODUCT($CE298,CR298),"")</f>
        <v/>
      </c>
      <c r="CY298" s="165" t="str">
        <f t="shared" ref="CY298" si="1006">IF(AND($CE298&lt;&gt;"",CS298&lt;&gt;""),PRODUCT($CE298,CS298),"")</f>
        <v/>
      </c>
    </row>
    <row r="299" spans="2:104" ht="4.5" customHeight="1" x14ac:dyDescent="0.25">
      <c r="C299" s="152"/>
      <c r="D299" s="152"/>
      <c r="E299" s="152"/>
      <c r="F299" s="152"/>
      <c r="G299" s="152"/>
      <c r="H299" s="152"/>
      <c r="I299" s="152"/>
      <c r="J299" s="152"/>
      <c r="K299" s="157"/>
      <c r="L299" s="213"/>
      <c r="M299" s="214"/>
      <c r="N299" s="214"/>
      <c r="O299" s="214"/>
      <c r="P299" s="214"/>
      <c r="Q299" s="214"/>
      <c r="R299" s="214"/>
      <c r="S299" s="214"/>
      <c r="T299" s="214"/>
      <c r="U299" s="214"/>
      <c r="V299" s="214"/>
      <c r="W299" s="215"/>
      <c r="X299" s="5"/>
      <c r="Y299" s="5"/>
      <c r="Z299" s="231"/>
      <c r="AA299" s="232"/>
      <c r="AB299" s="232"/>
      <c r="AC299" s="232"/>
      <c r="AD299" s="232"/>
      <c r="AE299" s="232"/>
      <c r="AF299" s="232"/>
      <c r="AG299" s="232"/>
      <c r="AH299" s="232"/>
      <c r="AI299" s="232"/>
      <c r="AJ299" s="232"/>
      <c r="AK299" s="232"/>
      <c r="AL299" s="233"/>
      <c r="AM299" s="189"/>
      <c r="AN299" s="190"/>
      <c r="AO299" s="190"/>
      <c r="AP299" s="191"/>
      <c r="AQ299" s="195"/>
      <c r="AR299" s="196"/>
      <c r="AS299" s="196"/>
      <c r="AT299" s="197"/>
      <c r="AU299" s="201"/>
      <c r="AV299" s="202"/>
      <c r="AW299" s="202"/>
      <c r="AX299" s="202"/>
      <c r="AY299" s="205"/>
      <c r="AZ299" s="205"/>
      <c r="BA299" s="205"/>
      <c r="BB299" s="205"/>
      <c r="BC299" s="205"/>
      <c r="BD299" s="205"/>
      <c r="BE299" s="205"/>
      <c r="BF299" s="205"/>
      <c r="BG299" s="205"/>
      <c r="BH299" s="205"/>
      <c r="BI299" s="207"/>
      <c r="BO299" s="209"/>
      <c r="BQ299" s="164"/>
      <c r="BS299" s="275"/>
      <c r="BT299" s="275"/>
      <c r="BU299" s="275"/>
      <c r="BV299" s="275"/>
      <c r="BW299" s="275"/>
      <c r="BX299" s="275"/>
      <c r="BY299" s="275"/>
      <c r="BZ299" s="275"/>
      <c r="CA299" s="275"/>
      <c r="CB299" s="275"/>
      <c r="CC299" s="275"/>
      <c r="CD299" s="275"/>
      <c r="CE299" s="275"/>
      <c r="CG299" s="278"/>
      <c r="CI299" s="166"/>
      <c r="CJ299" s="166"/>
      <c r="CK299" s="166"/>
      <c r="CL299" s="282"/>
      <c r="CM299" s="166"/>
      <c r="CN299" s="166"/>
      <c r="CO299" s="166"/>
      <c r="CP299" s="282"/>
      <c r="CQ299" s="166"/>
      <c r="CR299" s="166"/>
      <c r="CS299" s="166"/>
      <c r="CT299" s="282"/>
      <c r="CU299" s="282"/>
      <c r="CV299" s="282"/>
      <c r="CW299" s="166"/>
      <c r="CX299" s="166"/>
      <c r="CY299" s="166"/>
    </row>
    <row r="300" spans="2:104" ht="9" customHeight="1" x14ac:dyDescent="0.25">
      <c r="C300" s="152"/>
      <c r="D300" s="152"/>
      <c r="E300" s="152"/>
      <c r="F300" s="152"/>
      <c r="G300" s="152"/>
      <c r="H300" s="152"/>
      <c r="I300" s="152"/>
      <c r="J300" s="152"/>
      <c r="K300" s="157"/>
      <c r="L300" s="216"/>
      <c r="M300" s="217"/>
      <c r="N300" s="217"/>
      <c r="O300" s="217"/>
      <c r="P300" s="217"/>
      <c r="Q300" s="217"/>
      <c r="R300" s="217"/>
      <c r="S300" s="217"/>
      <c r="T300" s="217"/>
      <c r="U300" s="217"/>
      <c r="V300" s="217"/>
      <c r="W300" s="218"/>
      <c r="X300" s="5"/>
      <c r="Y300" s="5"/>
      <c r="Z300" s="231"/>
      <c r="AA300" s="232"/>
      <c r="AB300" s="232"/>
      <c r="AC300" s="232"/>
      <c r="AD300" s="232"/>
      <c r="AE300" s="232"/>
      <c r="AF300" s="232"/>
      <c r="AG300" s="232"/>
      <c r="AH300" s="232"/>
      <c r="AI300" s="232"/>
      <c r="AJ300" s="232"/>
      <c r="AK300" s="232"/>
      <c r="AL300" s="233"/>
      <c r="AM300" s="189"/>
      <c r="AN300" s="190"/>
      <c r="AO300" s="190"/>
      <c r="AP300" s="191"/>
      <c r="AQ300" s="195"/>
      <c r="AR300" s="196"/>
      <c r="AS300" s="196"/>
      <c r="AT300" s="197"/>
      <c r="AU300" s="201"/>
      <c r="AV300" s="202"/>
      <c r="AW300" s="202"/>
      <c r="AX300" s="202"/>
      <c r="AY300" s="205"/>
      <c r="AZ300" s="205"/>
      <c r="BA300" s="205"/>
      <c r="BB300" s="205"/>
      <c r="BC300" s="205"/>
      <c r="BD300" s="205"/>
      <c r="BE300" s="205"/>
      <c r="BF300" s="205"/>
      <c r="BG300" s="205"/>
      <c r="BH300" s="205"/>
      <c r="BI300" s="207"/>
      <c r="BO300" s="209"/>
      <c r="BQ300" s="164"/>
      <c r="BS300" s="275"/>
      <c r="BT300" s="275"/>
      <c r="BU300" s="275"/>
      <c r="BV300" s="275"/>
      <c r="BW300" s="275"/>
      <c r="BX300" s="275"/>
      <c r="BY300" s="275"/>
      <c r="BZ300" s="275"/>
      <c r="CA300" s="275"/>
      <c r="CB300" s="275"/>
      <c r="CC300" s="275"/>
      <c r="CD300" s="275"/>
      <c r="CE300" s="275"/>
      <c r="CG300" s="278"/>
      <c r="CI300" s="166"/>
      <c r="CJ300" s="166"/>
      <c r="CK300" s="166"/>
      <c r="CL300" s="282"/>
      <c r="CM300" s="166"/>
      <c r="CN300" s="166"/>
      <c r="CO300" s="166"/>
      <c r="CP300" s="282"/>
      <c r="CQ300" s="166"/>
      <c r="CR300" s="166"/>
      <c r="CS300" s="166"/>
      <c r="CT300" s="282"/>
      <c r="CU300" s="282"/>
      <c r="CV300" s="282"/>
      <c r="CW300" s="166"/>
      <c r="CX300" s="166"/>
      <c r="CY300" s="166"/>
    </row>
    <row r="301" spans="2:104" ht="4.5" customHeight="1" x14ac:dyDescent="0.25">
      <c r="C301" s="6"/>
      <c r="D301" s="6"/>
      <c r="E301" s="6"/>
      <c r="F301" s="6"/>
      <c r="G301" s="6"/>
      <c r="H301" s="6"/>
      <c r="I301" s="6"/>
      <c r="J301" s="6"/>
      <c r="K301" s="6"/>
      <c r="L301" s="5"/>
      <c r="M301" s="5"/>
      <c r="N301" s="5"/>
      <c r="O301" s="5"/>
      <c r="P301" s="5"/>
      <c r="Q301" s="5"/>
      <c r="R301" s="5"/>
      <c r="S301" s="5"/>
      <c r="T301" s="5"/>
      <c r="U301" s="5"/>
      <c r="V301" s="5"/>
      <c r="W301" s="5"/>
      <c r="X301" s="5"/>
      <c r="Y301" s="5"/>
      <c r="Z301" s="234"/>
      <c r="AA301" s="235"/>
      <c r="AB301" s="235"/>
      <c r="AC301" s="235"/>
      <c r="AD301" s="235"/>
      <c r="AE301" s="235"/>
      <c r="AF301" s="235"/>
      <c r="AG301" s="235"/>
      <c r="AH301" s="235"/>
      <c r="AI301" s="235"/>
      <c r="AJ301" s="235"/>
      <c r="AK301" s="235"/>
      <c r="AL301" s="236"/>
      <c r="AM301" s="189"/>
      <c r="AN301" s="190"/>
      <c r="AO301" s="190"/>
      <c r="AP301" s="191"/>
      <c r="AQ301" s="195"/>
      <c r="AR301" s="196"/>
      <c r="AS301" s="196"/>
      <c r="AT301" s="197"/>
      <c r="AU301" s="201"/>
      <c r="AV301" s="202"/>
      <c r="AW301" s="202"/>
      <c r="AX301" s="202"/>
      <c r="AY301" s="205"/>
      <c r="AZ301" s="205"/>
      <c r="BA301" s="205"/>
      <c r="BB301" s="205"/>
      <c r="BC301" s="205"/>
      <c r="BD301" s="205"/>
      <c r="BE301" s="205"/>
      <c r="BF301" s="205"/>
      <c r="BG301" s="205"/>
      <c r="BH301" s="205"/>
      <c r="BI301" s="207"/>
      <c r="BO301" s="209"/>
      <c r="BQ301" s="164"/>
      <c r="BS301" s="276"/>
      <c r="BT301" s="276"/>
      <c r="BU301" s="276"/>
      <c r="BV301" s="276"/>
      <c r="BW301" s="276"/>
      <c r="BX301" s="276"/>
      <c r="BY301" s="276"/>
      <c r="BZ301" s="276"/>
      <c r="CA301" s="276"/>
      <c r="CB301" s="276"/>
      <c r="CC301" s="276"/>
      <c r="CD301" s="276"/>
      <c r="CE301" s="276"/>
      <c r="CG301" s="279"/>
      <c r="CI301" s="167"/>
      <c r="CJ301" s="167"/>
      <c r="CK301" s="167"/>
      <c r="CL301" s="283"/>
      <c r="CM301" s="167"/>
      <c r="CN301" s="167"/>
      <c r="CO301" s="167"/>
      <c r="CP301" s="283"/>
      <c r="CQ301" s="167"/>
      <c r="CR301" s="167"/>
      <c r="CS301" s="167"/>
      <c r="CT301" s="283"/>
      <c r="CU301" s="283"/>
      <c r="CV301" s="283"/>
      <c r="CW301" s="167"/>
      <c r="CX301" s="167"/>
      <c r="CY301" s="167"/>
    </row>
    <row r="302" spans="2:104" ht="9" customHeight="1" x14ac:dyDescent="0.25">
      <c r="C302" s="152" t="s">
        <v>3</v>
      </c>
      <c r="D302" s="152"/>
      <c r="E302" s="152"/>
      <c r="F302" s="152"/>
      <c r="G302" s="152"/>
      <c r="H302" s="152"/>
      <c r="I302" s="152"/>
      <c r="J302" s="152"/>
      <c r="K302" s="157"/>
      <c r="L302" s="210"/>
      <c r="M302" s="211"/>
      <c r="N302" s="211"/>
      <c r="O302" s="211"/>
      <c r="P302" s="211"/>
      <c r="Q302" s="211"/>
      <c r="R302" s="211"/>
      <c r="S302" s="211"/>
      <c r="T302" s="211"/>
      <c r="U302" s="211"/>
      <c r="V302" s="211"/>
      <c r="W302" s="212"/>
      <c r="X302" s="5"/>
      <c r="Y302" s="5"/>
      <c r="Z302" s="219" t="s">
        <v>192</v>
      </c>
      <c r="AA302" s="220"/>
      <c r="AB302" s="220"/>
      <c r="AC302" s="220"/>
      <c r="AD302" s="220"/>
      <c r="AE302" s="220"/>
      <c r="AF302" s="220"/>
      <c r="AG302" s="220"/>
      <c r="AH302" s="220"/>
      <c r="AI302" s="220"/>
      <c r="AJ302" s="220"/>
      <c r="AK302" s="220"/>
      <c r="AL302" s="221"/>
      <c r="AM302" s="189">
        <f t="shared" ref="AM302" si="1007">IF(SUM(BS302:BU305)=0,"",SUM(BS302:BU305))</f>
        <v>50</v>
      </c>
      <c r="AN302" s="190"/>
      <c r="AO302" s="190"/>
      <c r="AP302" s="191"/>
      <c r="AQ302" s="195"/>
      <c r="AR302" s="196"/>
      <c r="AS302" s="196"/>
      <c r="AT302" s="197"/>
      <c r="AU302" s="201" t="str">
        <f>IF(CL302&lt;&gt;"",CL302,"")</f>
        <v/>
      </c>
      <c r="AV302" s="202"/>
      <c r="AW302" s="202"/>
      <c r="AX302" s="202"/>
      <c r="AY302" s="205" t="str">
        <f>IF(CS302&lt;&gt;"",CS302,"")</f>
        <v/>
      </c>
      <c r="AZ302" s="205"/>
      <c r="BA302" s="205"/>
      <c r="BB302" s="205"/>
      <c r="BC302" s="205"/>
      <c r="BD302" s="205"/>
      <c r="BE302" s="205" t="str">
        <f>IF(CP302&lt;&gt;"",CP302,"")</f>
        <v/>
      </c>
      <c r="BF302" s="205"/>
      <c r="BG302" s="205"/>
      <c r="BH302" s="205"/>
      <c r="BI302" s="207"/>
      <c r="BO302" s="209">
        <v>2</v>
      </c>
      <c r="BQ302" s="164">
        <f>SUM(MAX(BN$12:BN305),BO302/10)</f>
        <v>7.2</v>
      </c>
      <c r="BS302" s="274" t="str">
        <f t="shared" ref="BS302:CE302" si="1008">IF(INDEX(BS$18:BS$49,MATCH($BO302,$BO$18:$BO$49,0))="","",INDEX(BS$18:BS$49,MATCH($BO302,$BO$18:$BO$49,0)))</f>
        <v/>
      </c>
      <c r="BT302" s="274" t="str">
        <f t="shared" si="1008"/>
        <v/>
      </c>
      <c r="BU302" s="274">
        <f t="shared" si="1008"/>
        <v>50</v>
      </c>
      <c r="BV302" s="274" t="str">
        <f>IF(INDEX(BV$18:BV$49,MATCH($BO302,$BO$18:$BO$49,0))="","",INDEX(BV$18:BV$49,MATCH($BO302,$BO$18:$BO$49,0)))</f>
        <v/>
      </c>
      <c r="BW302" s="274" t="str">
        <f>IF(INDEX(BW$18:BW$49,MATCH($BO302,$BO$18:$BO$49,0))="","",INDEX(BW$18:BW$49,MATCH($BO302,$BO$18:$BO$49,0)))</f>
        <v/>
      </c>
      <c r="BX302" s="274" t="str">
        <f>IF(INDEX(BX$18:BX$49,MATCH($BO302,$BO$18:$BO$49,0))="","",INDEX(BX$18:BX$49,MATCH($BO302,$BO$18:$BO$49,0)))</f>
        <v/>
      </c>
      <c r="BY302" s="274" t="str">
        <f t="shared" si="1008"/>
        <v/>
      </c>
      <c r="BZ302" s="274" t="str">
        <f t="shared" si="1008"/>
        <v/>
      </c>
      <c r="CA302" s="274" t="str">
        <f t="shared" si="1008"/>
        <v/>
      </c>
      <c r="CB302" s="274" t="str">
        <f t="shared" si="1008"/>
        <v/>
      </c>
      <c r="CC302" s="274" t="str">
        <f t="shared" si="1008"/>
        <v/>
      </c>
      <c r="CD302" s="274">
        <f t="shared" si="1008"/>
        <v>1</v>
      </c>
      <c r="CE302" s="274">
        <f t="shared" si="1008"/>
        <v>8</v>
      </c>
      <c r="CG302" s="277" t="str">
        <f>IF(AQ302="","",IF(ISERROR(VALUE(AQ302)),"",AQ302))</f>
        <v/>
      </c>
      <c r="CI302" s="165" t="str">
        <f>IF(AND(BS302&lt;&gt;"",$CG302&lt;&gt;""),PRODUCT(BS302,$CG302),"")</f>
        <v/>
      </c>
      <c r="CJ302" s="165" t="str">
        <f>IF(AND(BT302&lt;&gt;"",$CG302&lt;&gt;""),PRODUCT(BT302,$CG302),"")</f>
        <v/>
      </c>
      <c r="CK302" s="165" t="str">
        <f>IF(AND(BU302&lt;&gt;"",$CG302&lt;&gt;""),PRODUCT(BU302,$CG302),"")</f>
        <v/>
      </c>
      <c r="CL302" s="281" t="str">
        <f t="shared" ref="CL302" si="1009">IF(SUM(CI302:CK305)=0,"",SUM(CI302:CK305))</f>
        <v/>
      </c>
      <c r="CM302" s="165" t="str">
        <f t="shared" ref="CM302" si="1010">IF(AND(BV302&lt;&gt;"",$CG302&lt;&gt;""),PRODUCT(BV302,$CG302),"")</f>
        <v/>
      </c>
      <c r="CN302" s="165" t="str">
        <f t="shared" ref="CN302" si="1011">IF(AND(BW302&lt;&gt;"",$CG302&lt;&gt;""),PRODUCT(BW302,$CG302),"")</f>
        <v/>
      </c>
      <c r="CO302" s="165" t="str">
        <f t="shared" ref="CO302" si="1012">IF(AND(BX302&lt;&gt;"",$CG302&lt;&gt;""),PRODUCT(BX302,$CG302),"")</f>
        <v/>
      </c>
      <c r="CP302" s="281" t="str">
        <f t="shared" ref="CP302" si="1013">IF(SUM(CM302:CO305)=0,"",SUM(CM302:CO305))</f>
        <v/>
      </c>
      <c r="CQ302" s="165" t="str">
        <f t="shared" ref="CQ302" si="1014">IF(AND(BY302&lt;&gt;"",$CG302&lt;&gt;""),PRODUCT(BY302,$CG302),"")</f>
        <v/>
      </c>
      <c r="CR302" s="165" t="str">
        <f t="shared" ref="CR302" si="1015">IF(AND(BZ302&lt;&gt;"",$CG302&lt;&gt;""),PRODUCT(BZ302,$CG302),"")</f>
        <v/>
      </c>
      <c r="CS302" s="165" t="str">
        <f t="shared" ref="CS302" si="1016">IF(AND(CA302&lt;&gt;"",$CG302&lt;&gt;""),PRODUCT(CA302,$CG302),"")</f>
        <v/>
      </c>
      <c r="CT302" s="281" t="str">
        <f t="shared" ref="CT302" si="1017">IF(AND(CB302&lt;&gt;"",CQ302&lt;&gt;""),PRODUCT(CB302,CQ302),"")</f>
        <v/>
      </c>
      <c r="CU302" s="281" t="str">
        <f t="shared" ref="CU302" si="1018">IF(AND(CC302&lt;&gt;"",CR302&lt;&gt;""),PRODUCT(CC302,CR302),"")</f>
        <v/>
      </c>
      <c r="CV302" s="281" t="str">
        <f t="shared" ref="CV302" si="1019">IF(AND(CD302&lt;&gt;"",CS302&lt;&gt;""),PRODUCT(CD302,CS302),"")</f>
        <v/>
      </c>
      <c r="CW302" s="165" t="str">
        <f t="shared" ref="CW302" si="1020">IF(AND($CE302&lt;&gt;"",CQ302&lt;&gt;""),PRODUCT($CE302,CQ302),"")</f>
        <v/>
      </c>
      <c r="CX302" s="165" t="str">
        <f t="shared" ref="CX302" si="1021">IF(AND($CE302&lt;&gt;"",CR302&lt;&gt;""),PRODUCT($CE302,CR302),"")</f>
        <v/>
      </c>
      <c r="CY302" s="165" t="str">
        <f t="shared" ref="CY302" si="1022">IF(AND($CE302&lt;&gt;"",CS302&lt;&gt;""),PRODUCT($CE302,CS302),"")</f>
        <v/>
      </c>
    </row>
    <row r="303" spans="2:104" ht="4.5" customHeight="1" x14ac:dyDescent="0.25">
      <c r="C303" s="152"/>
      <c r="D303" s="152"/>
      <c r="E303" s="152"/>
      <c r="F303" s="152"/>
      <c r="G303" s="152"/>
      <c r="H303" s="152"/>
      <c r="I303" s="152"/>
      <c r="J303" s="152"/>
      <c r="K303" s="157"/>
      <c r="L303" s="213"/>
      <c r="M303" s="214"/>
      <c r="N303" s="214"/>
      <c r="O303" s="214"/>
      <c r="P303" s="214"/>
      <c r="Q303" s="214"/>
      <c r="R303" s="214"/>
      <c r="S303" s="214"/>
      <c r="T303" s="214"/>
      <c r="U303" s="214"/>
      <c r="V303" s="214"/>
      <c r="W303" s="215"/>
      <c r="X303" s="5"/>
      <c r="Y303" s="5"/>
      <c r="Z303" s="222"/>
      <c r="AA303" s="223"/>
      <c r="AB303" s="223"/>
      <c r="AC303" s="223"/>
      <c r="AD303" s="223"/>
      <c r="AE303" s="223"/>
      <c r="AF303" s="223"/>
      <c r="AG303" s="223"/>
      <c r="AH303" s="223"/>
      <c r="AI303" s="223"/>
      <c r="AJ303" s="223"/>
      <c r="AK303" s="223"/>
      <c r="AL303" s="224"/>
      <c r="AM303" s="189"/>
      <c r="AN303" s="190"/>
      <c r="AO303" s="190"/>
      <c r="AP303" s="191"/>
      <c r="AQ303" s="195"/>
      <c r="AR303" s="196"/>
      <c r="AS303" s="196"/>
      <c r="AT303" s="197"/>
      <c r="AU303" s="201"/>
      <c r="AV303" s="202"/>
      <c r="AW303" s="202"/>
      <c r="AX303" s="202"/>
      <c r="AY303" s="205"/>
      <c r="AZ303" s="205"/>
      <c r="BA303" s="205"/>
      <c r="BB303" s="205"/>
      <c r="BC303" s="205"/>
      <c r="BD303" s="205"/>
      <c r="BE303" s="205"/>
      <c r="BF303" s="205"/>
      <c r="BG303" s="205"/>
      <c r="BH303" s="205"/>
      <c r="BI303" s="207"/>
      <c r="BO303" s="209"/>
      <c r="BQ303" s="164"/>
      <c r="BS303" s="275"/>
      <c r="BT303" s="275"/>
      <c r="BU303" s="275"/>
      <c r="BV303" s="275"/>
      <c r="BW303" s="275"/>
      <c r="BX303" s="275"/>
      <c r="BY303" s="275"/>
      <c r="BZ303" s="275"/>
      <c r="CA303" s="275"/>
      <c r="CB303" s="275"/>
      <c r="CC303" s="275"/>
      <c r="CD303" s="275"/>
      <c r="CE303" s="275"/>
      <c r="CG303" s="278"/>
      <c r="CI303" s="166"/>
      <c r="CJ303" s="166"/>
      <c r="CK303" s="166"/>
      <c r="CL303" s="282"/>
      <c r="CM303" s="166"/>
      <c r="CN303" s="166"/>
      <c r="CO303" s="166"/>
      <c r="CP303" s="282"/>
      <c r="CQ303" s="166"/>
      <c r="CR303" s="166"/>
      <c r="CS303" s="166"/>
      <c r="CT303" s="282"/>
      <c r="CU303" s="282"/>
      <c r="CV303" s="282"/>
      <c r="CW303" s="166"/>
      <c r="CX303" s="166"/>
      <c r="CY303" s="166"/>
    </row>
    <row r="304" spans="2:104" ht="9" customHeight="1" x14ac:dyDescent="0.25">
      <c r="C304" s="152"/>
      <c r="D304" s="152"/>
      <c r="E304" s="152"/>
      <c r="F304" s="152"/>
      <c r="G304" s="152"/>
      <c r="H304" s="152"/>
      <c r="I304" s="152"/>
      <c r="J304" s="152"/>
      <c r="K304" s="157"/>
      <c r="L304" s="216"/>
      <c r="M304" s="217"/>
      <c r="N304" s="217"/>
      <c r="O304" s="217"/>
      <c r="P304" s="217"/>
      <c r="Q304" s="217"/>
      <c r="R304" s="217"/>
      <c r="S304" s="217"/>
      <c r="T304" s="217"/>
      <c r="U304" s="217"/>
      <c r="V304" s="217"/>
      <c r="W304" s="218"/>
      <c r="X304" s="5"/>
      <c r="Y304" s="5"/>
      <c r="Z304" s="222"/>
      <c r="AA304" s="223"/>
      <c r="AB304" s="223"/>
      <c r="AC304" s="223"/>
      <c r="AD304" s="223"/>
      <c r="AE304" s="223"/>
      <c r="AF304" s="223"/>
      <c r="AG304" s="223"/>
      <c r="AH304" s="223"/>
      <c r="AI304" s="223"/>
      <c r="AJ304" s="223"/>
      <c r="AK304" s="223"/>
      <c r="AL304" s="224"/>
      <c r="AM304" s="189"/>
      <c r="AN304" s="190"/>
      <c r="AO304" s="190"/>
      <c r="AP304" s="191"/>
      <c r="AQ304" s="195"/>
      <c r="AR304" s="196"/>
      <c r="AS304" s="196"/>
      <c r="AT304" s="197"/>
      <c r="AU304" s="201"/>
      <c r="AV304" s="202"/>
      <c r="AW304" s="202"/>
      <c r="AX304" s="202"/>
      <c r="AY304" s="205"/>
      <c r="AZ304" s="205"/>
      <c r="BA304" s="205"/>
      <c r="BB304" s="205"/>
      <c r="BC304" s="205"/>
      <c r="BD304" s="205"/>
      <c r="BE304" s="205"/>
      <c r="BF304" s="205"/>
      <c r="BG304" s="205"/>
      <c r="BH304" s="205"/>
      <c r="BI304" s="207"/>
      <c r="BO304" s="209"/>
      <c r="BQ304" s="164"/>
      <c r="BS304" s="275"/>
      <c r="BT304" s="275"/>
      <c r="BU304" s="275"/>
      <c r="BV304" s="275"/>
      <c r="BW304" s="275"/>
      <c r="BX304" s="275"/>
      <c r="BY304" s="275"/>
      <c r="BZ304" s="275"/>
      <c r="CA304" s="275"/>
      <c r="CB304" s="275"/>
      <c r="CC304" s="275"/>
      <c r="CD304" s="275"/>
      <c r="CE304" s="275"/>
      <c r="CG304" s="278"/>
      <c r="CI304" s="166"/>
      <c r="CJ304" s="166"/>
      <c r="CK304" s="166"/>
      <c r="CL304" s="282"/>
      <c r="CM304" s="166"/>
      <c r="CN304" s="166"/>
      <c r="CO304" s="166"/>
      <c r="CP304" s="282"/>
      <c r="CQ304" s="166"/>
      <c r="CR304" s="166"/>
      <c r="CS304" s="166"/>
      <c r="CT304" s="282"/>
      <c r="CU304" s="282"/>
      <c r="CV304" s="282"/>
      <c r="CW304" s="166"/>
      <c r="CX304" s="166"/>
      <c r="CY304" s="166"/>
    </row>
    <row r="305" spans="3:103" ht="4.5" customHeight="1" x14ac:dyDescent="0.25">
      <c r="C305" s="6"/>
      <c r="D305" s="6"/>
      <c r="E305" s="6"/>
      <c r="F305" s="6"/>
      <c r="G305" s="6"/>
      <c r="H305" s="6"/>
      <c r="I305" s="6"/>
      <c r="J305" s="6"/>
      <c r="K305" s="6"/>
      <c r="L305" s="5"/>
      <c r="M305" s="5"/>
      <c r="N305" s="5"/>
      <c r="O305" s="5"/>
      <c r="P305" s="5"/>
      <c r="Q305" s="5"/>
      <c r="R305" s="5"/>
      <c r="S305" s="5"/>
      <c r="T305" s="5"/>
      <c r="U305" s="5"/>
      <c r="V305" s="5"/>
      <c r="W305" s="5"/>
      <c r="X305" s="5"/>
      <c r="Y305" s="5"/>
      <c r="Z305" s="222"/>
      <c r="AA305" s="223"/>
      <c r="AB305" s="223"/>
      <c r="AC305" s="223"/>
      <c r="AD305" s="223"/>
      <c r="AE305" s="223"/>
      <c r="AF305" s="223"/>
      <c r="AG305" s="223"/>
      <c r="AH305" s="223"/>
      <c r="AI305" s="223"/>
      <c r="AJ305" s="223"/>
      <c r="AK305" s="223"/>
      <c r="AL305" s="224"/>
      <c r="AM305" s="189"/>
      <c r="AN305" s="190"/>
      <c r="AO305" s="190"/>
      <c r="AP305" s="191"/>
      <c r="AQ305" s="195"/>
      <c r="AR305" s="196"/>
      <c r="AS305" s="196"/>
      <c r="AT305" s="197"/>
      <c r="AU305" s="201"/>
      <c r="AV305" s="202"/>
      <c r="AW305" s="202"/>
      <c r="AX305" s="202"/>
      <c r="AY305" s="205"/>
      <c r="AZ305" s="205"/>
      <c r="BA305" s="205"/>
      <c r="BB305" s="205"/>
      <c r="BC305" s="205"/>
      <c r="BD305" s="205"/>
      <c r="BE305" s="205"/>
      <c r="BF305" s="205"/>
      <c r="BG305" s="205"/>
      <c r="BH305" s="205"/>
      <c r="BI305" s="207"/>
      <c r="BO305" s="209"/>
      <c r="BQ305" s="164"/>
      <c r="BS305" s="276"/>
      <c r="BT305" s="276"/>
      <c r="BU305" s="276"/>
      <c r="BV305" s="276"/>
      <c r="BW305" s="276"/>
      <c r="BX305" s="276"/>
      <c r="BY305" s="276"/>
      <c r="BZ305" s="276"/>
      <c r="CA305" s="276"/>
      <c r="CB305" s="276"/>
      <c r="CC305" s="276"/>
      <c r="CD305" s="276"/>
      <c r="CE305" s="276"/>
      <c r="CG305" s="279"/>
      <c r="CI305" s="167"/>
      <c r="CJ305" s="167"/>
      <c r="CK305" s="167"/>
      <c r="CL305" s="283"/>
      <c r="CM305" s="167"/>
      <c r="CN305" s="167"/>
      <c r="CO305" s="167"/>
      <c r="CP305" s="283"/>
      <c r="CQ305" s="167"/>
      <c r="CR305" s="167"/>
      <c r="CS305" s="167"/>
      <c r="CT305" s="283"/>
      <c r="CU305" s="283"/>
      <c r="CV305" s="283"/>
      <c r="CW305" s="167"/>
      <c r="CX305" s="167"/>
      <c r="CY305" s="167"/>
    </row>
    <row r="306" spans="3:103" ht="9" customHeight="1" x14ac:dyDescent="0.25">
      <c r="C306" s="247" t="s">
        <v>13</v>
      </c>
      <c r="D306" s="152"/>
      <c r="E306" s="152"/>
      <c r="F306" s="152"/>
      <c r="G306" s="152"/>
      <c r="H306" s="152"/>
      <c r="I306" s="152"/>
      <c r="J306" s="152"/>
      <c r="K306" s="157"/>
      <c r="L306" s="210"/>
      <c r="M306" s="211"/>
      <c r="N306" s="211"/>
      <c r="O306" s="211"/>
      <c r="P306" s="211"/>
      <c r="Q306" s="211"/>
      <c r="R306" s="211"/>
      <c r="S306" s="211"/>
      <c r="T306" s="211"/>
      <c r="U306" s="211"/>
      <c r="V306" s="211"/>
      <c r="W306" s="212"/>
      <c r="X306" s="5"/>
      <c r="Y306" s="5"/>
      <c r="Z306" s="219" t="s">
        <v>26</v>
      </c>
      <c r="AA306" s="220"/>
      <c r="AB306" s="220"/>
      <c r="AC306" s="220"/>
      <c r="AD306" s="220"/>
      <c r="AE306" s="220"/>
      <c r="AF306" s="220"/>
      <c r="AG306" s="220"/>
      <c r="AH306" s="220"/>
      <c r="AI306" s="220"/>
      <c r="AJ306" s="220"/>
      <c r="AK306" s="220"/>
      <c r="AL306" s="221"/>
      <c r="AM306" s="189">
        <f t="shared" ref="AM306" si="1023">IF(SUM(BS306:BU309)=0,"",SUM(BS306:BU309))</f>
        <v>30</v>
      </c>
      <c r="AN306" s="190"/>
      <c r="AO306" s="190"/>
      <c r="AP306" s="191"/>
      <c r="AQ306" s="195"/>
      <c r="AR306" s="196"/>
      <c r="AS306" s="196"/>
      <c r="AT306" s="197"/>
      <c r="AU306" s="201" t="str">
        <f t="shared" ref="AU306" si="1024">IF(CL306&lt;&gt;"",CL306,"")</f>
        <v/>
      </c>
      <c r="AV306" s="202"/>
      <c r="AW306" s="202"/>
      <c r="AX306" s="202"/>
      <c r="AY306" s="205" t="str">
        <f t="shared" ref="AY306" si="1025">IF(CS306&lt;&gt;"",CS306,"")</f>
        <v/>
      </c>
      <c r="AZ306" s="205"/>
      <c r="BA306" s="205"/>
      <c r="BB306" s="205"/>
      <c r="BC306" s="205"/>
      <c r="BD306" s="205"/>
      <c r="BE306" s="205" t="str">
        <f t="shared" ref="BE306" si="1026">IF(CP306&lt;&gt;"",CP306,"")</f>
        <v/>
      </c>
      <c r="BF306" s="205"/>
      <c r="BG306" s="205"/>
      <c r="BH306" s="205"/>
      <c r="BI306" s="207"/>
      <c r="BO306" s="209">
        <v>3</v>
      </c>
      <c r="BQ306" s="164">
        <f>SUM(MAX(BN$12:BN309),BO306/10)</f>
        <v>7.3</v>
      </c>
      <c r="BS306" s="274" t="str">
        <f t="shared" ref="BS306:CE306" si="1027">IF(INDEX(BS$18:BS$49,MATCH($BO306,$BO$18:$BO$49,0))="","",INDEX(BS$18:BS$49,MATCH($BO306,$BO$18:$BO$49,0)))</f>
        <v/>
      </c>
      <c r="BT306" s="274" t="str">
        <f t="shared" si="1027"/>
        <v/>
      </c>
      <c r="BU306" s="274">
        <f t="shared" si="1027"/>
        <v>30</v>
      </c>
      <c r="BV306" s="274" t="str">
        <f>IF(INDEX(BV$18:BV$49,MATCH($BO306,$BO$18:$BO$49,0))="","",INDEX(BV$18:BV$49,MATCH($BO306,$BO$18:$BO$49,0)))</f>
        <v/>
      </c>
      <c r="BW306" s="274" t="str">
        <f>IF(INDEX(BW$18:BW$49,MATCH($BO306,$BO$18:$BO$49,0))="","",INDEX(BW$18:BW$49,MATCH($BO306,$BO$18:$BO$49,0)))</f>
        <v/>
      </c>
      <c r="BX306" s="274">
        <f>IF(INDEX(BX$18:BX$49,MATCH($BO306,$BO$18:$BO$49,0))="","",INDEX(BX$18:BX$49,MATCH($BO306,$BO$18:$BO$49,0)))</f>
        <v>12.147877000000001</v>
      </c>
      <c r="BY306" s="274" t="str">
        <f t="shared" si="1027"/>
        <v/>
      </c>
      <c r="BZ306" s="274" t="str">
        <f t="shared" si="1027"/>
        <v/>
      </c>
      <c r="CA306" s="274">
        <f t="shared" si="1027"/>
        <v>5598.1</v>
      </c>
      <c r="CB306" s="274" t="str">
        <f t="shared" si="1027"/>
        <v/>
      </c>
      <c r="CC306" s="274" t="str">
        <f t="shared" si="1027"/>
        <v/>
      </c>
      <c r="CD306" s="274">
        <f t="shared" si="1027"/>
        <v>1</v>
      </c>
      <c r="CE306" s="274">
        <f t="shared" si="1027"/>
        <v>8</v>
      </c>
      <c r="CG306" s="277" t="str">
        <f>IF(AQ306="","",IF(ISERROR(VALUE(AQ306)),"",AQ306))</f>
        <v/>
      </c>
      <c r="CI306" s="165" t="str">
        <f>IF(AND(BS306&lt;&gt;"",$CG306&lt;&gt;""),PRODUCT(BS306,$CG306),"")</f>
        <v/>
      </c>
      <c r="CJ306" s="165" t="str">
        <f>IF(AND(BT306&lt;&gt;"",$CG306&lt;&gt;""),PRODUCT(BT306,$CG306),"")</f>
        <v/>
      </c>
      <c r="CK306" s="165" t="str">
        <f>IF(AND(BU306&lt;&gt;"",$CG306&lt;&gt;""),PRODUCT(BU306,$CG306),"")</f>
        <v/>
      </c>
      <c r="CL306" s="281" t="str">
        <f t="shared" ref="CL306" si="1028">IF(SUM(CI306:CK309)=0,"",SUM(CI306:CK309))</f>
        <v/>
      </c>
      <c r="CM306" s="165" t="str">
        <f t="shared" ref="CM306" si="1029">IF(AND(BV306&lt;&gt;"",$CG306&lt;&gt;""),PRODUCT(BV306,$CG306),"")</f>
        <v/>
      </c>
      <c r="CN306" s="165" t="str">
        <f t="shared" ref="CN306" si="1030">IF(AND(BW306&lt;&gt;"",$CG306&lt;&gt;""),PRODUCT(BW306,$CG306),"")</f>
        <v/>
      </c>
      <c r="CO306" s="165" t="str">
        <f t="shared" ref="CO306" si="1031">IF(AND(BX306&lt;&gt;"",$CG306&lt;&gt;""),PRODUCT(BX306,$CG306),"")</f>
        <v/>
      </c>
      <c r="CP306" s="281" t="str">
        <f t="shared" ref="CP306" si="1032">IF(SUM(CM306:CO309)=0,"",SUM(CM306:CO309))</f>
        <v/>
      </c>
      <c r="CQ306" s="165" t="str">
        <f t="shared" ref="CQ306" si="1033">IF(AND(BY306&lt;&gt;"",$CG306&lt;&gt;""),PRODUCT(BY306,$CG306),"")</f>
        <v/>
      </c>
      <c r="CR306" s="165" t="str">
        <f t="shared" ref="CR306" si="1034">IF(AND(BZ306&lt;&gt;"",$CG306&lt;&gt;""),PRODUCT(BZ306,$CG306),"")</f>
        <v/>
      </c>
      <c r="CS306" s="165" t="str">
        <f t="shared" ref="CS306" si="1035">IF(AND(CA306&lt;&gt;"",$CG306&lt;&gt;""),PRODUCT(CA306,$CG306),"")</f>
        <v/>
      </c>
      <c r="CT306" s="281" t="str">
        <f t="shared" ref="CT306" si="1036">IF(AND(CB306&lt;&gt;"",CQ306&lt;&gt;""),PRODUCT(CB306,CQ306),"")</f>
        <v/>
      </c>
      <c r="CU306" s="281" t="str">
        <f t="shared" ref="CU306" si="1037">IF(AND(CC306&lt;&gt;"",CR306&lt;&gt;""),PRODUCT(CC306,CR306),"")</f>
        <v/>
      </c>
      <c r="CV306" s="281" t="str">
        <f t="shared" ref="CV306" si="1038">IF(AND(CD306&lt;&gt;"",CS306&lt;&gt;""),PRODUCT(CD306,CS306),"")</f>
        <v/>
      </c>
      <c r="CW306" s="165" t="str">
        <f t="shared" ref="CW306" si="1039">IF(AND($CE306&lt;&gt;"",CQ306&lt;&gt;""),PRODUCT($CE306,CQ306),"")</f>
        <v/>
      </c>
      <c r="CX306" s="165" t="str">
        <f t="shared" ref="CX306" si="1040">IF(AND($CE306&lt;&gt;"",CR306&lt;&gt;""),PRODUCT($CE306,CR306),"")</f>
        <v/>
      </c>
      <c r="CY306" s="165" t="str">
        <f t="shared" ref="CY306" si="1041">IF(AND($CE306&lt;&gt;"",CS306&lt;&gt;""),PRODUCT($CE306,CS306),"")</f>
        <v/>
      </c>
    </row>
    <row r="307" spans="3:103" ht="4.5" customHeight="1" x14ac:dyDescent="0.25">
      <c r="C307" s="152"/>
      <c r="D307" s="152"/>
      <c r="E307" s="152"/>
      <c r="F307" s="152"/>
      <c r="G307" s="152"/>
      <c r="H307" s="152"/>
      <c r="I307" s="152"/>
      <c r="J307" s="152"/>
      <c r="K307" s="157"/>
      <c r="L307" s="213"/>
      <c r="M307" s="214"/>
      <c r="N307" s="214"/>
      <c r="O307" s="214"/>
      <c r="P307" s="214"/>
      <c r="Q307" s="214"/>
      <c r="R307" s="214"/>
      <c r="S307" s="214"/>
      <c r="T307" s="214"/>
      <c r="U307" s="214"/>
      <c r="V307" s="214"/>
      <c r="W307" s="215"/>
      <c r="X307" s="5"/>
      <c r="Y307" s="5"/>
      <c r="Z307" s="222"/>
      <c r="AA307" s="223"/>
      <c r="AB307" s="223"/>
      <c r="AC307" s="223"/>
      <c r="AD307" s="223"/>
      <c r="AE307" s="223"/>
      <c r="AF307" s="223"/>
      <c r="AG307" s="223"/>
      <c r="AH307" s="223"/>
      <c r="AI307" s="223"/>
      <c r="AJ307" s="223"/>
      <c r="AK307" s="223"/>
      <c r="AL307" s="224"/>
      <c r="AM307" s="189"/>
      <c r="AN307" s="190"/>
      <c r="AO307" s="190"/>
      <c r="AP307" s="191"/>
      <c r="AQ307" s="195"/>
      <c r="AR307" s="196"/>
      <c r="AS307" s="196"/>
      <c r="AT307" s="197"/>
      <c r="AU307" s="201"/>
      <c r="AV307" s="202"/>
      <c r="AW307" s="202"/>
      <c r="AX307" s="202"/>
      <c r="AY307" s="205"/>
      <c r="AZ307" s="205"/>
      <c r="BA307" s="205"/>
      <c r="BB307" s="205"/>
      <c r="BC307" s="205"/>
      <c r="BD307" s="205"/>
      <c r="BE307" s="205"/>
      <c r="BF307" s="205"/>
      <c r="BG307" s="205"/>
      <c r="BH307" s="205"/>
      <c r="BI307" s="207"/>
      <c r="BO307" s="209"/>
      <c r="BQ307" s="164"/>
      <c r="BS307" s="275"/>
      <c r="BT307" s="275"/>
      <c r="BU307" s="275"/>
      <c r="BV307" s="275"/>
      <c r="BW307" s="275"/>
      <c r="BX307" s="275"/>
      <c r="BY307" s="275"/>
      <c r="BZ307" s="275"/>
      <c r="CA307" s="275"/>
      <c r="CB307" s="275"/>
      <c r="CC307" s="275"/>
      <c r="CD307" s="275"/>
      <c r="CE307" s="275"/>
      <c r="CG307" s="278"/>
      <c r="CI307" s="166"/>
      <c r="CJ307" s="166"/>
      <c r="CK307" s="166"/>
      <c r="CL307" s="282"/>
      <c r="CM307" s="166"/>
      <c r="CN307" s="166"/>
      <c r="CO307" s="166"/>
      <c r="CP307" s="282"/>
      <c r="CQ307" s="166"/>
      <c r="CR307" s="166"/>
      <c r="CS307" s="166"/>
      <c r="CT307" s="282"/>
      <c r="CU307" s="282"/>
      <c r="CV307" s="282"/>
      <c r="CW307" s="166"/>
      <c r="CX307" s="166"/>
      <c r="CY307" s="166"/>
    </row>
    <row r="308" spans="3:103" ht="9" customHeight="1" x14ac:dyDescent="0.25">
      <c r="C308" s="152"/>
      <c r="D308" s="152"/>
      <c r="E308" s="152"/>
      <c r="F308" s="152"/>
      <c r="G308" s="152"/>
      <c r="H308" s="152"/>
      <c r="I308" s="152"/>
      <c r="J308" s="152"/>
      <c r="K308" s="157"/>
      <c r="L308" s="216"/>
      <c r="M308" s="217"/>
      <c r="N308" s="217"/>
      <c r="O308" s="217"/>
      <c r="P308" s="217"/>
      <c r="Q308" s="217"/>
      <c r="R308" s="217"/>
      <c r="S308" s="217"/>
      <c r="T308" s="217"/>
      <c r="U308" s="217"/>
      <c r="V308" s="217"/>
      <c r="W308" s="218"/>
      <c r="X308" s="5"/>
      <c r="Y308" s="5"/>
      <c r="Z308" s="222"/>
      <c r="AA308" s="223"/>
      <c r="AB308" s="223"/>
      <c r="AC308" s="223"/>
      <c r="AD308" s="223"/>
      <c r="AE308" s="223"/>
      <c r="AF308" s="223"/>
      <c r="AG308" s="223"/>
      <c r="AH308" s="223"/>
      <c r="AI308" s="223"/>
      <c r="AJ308" s="223"/>
      <c r="AK308" s="223"/>
      <c r="AL308" s="224"/>
      <c r="AM308" s="189"/>
      <c r="AN308" s="190"/>
      <c r="AO308" s="190"/>
      <c r="AP308" s="191"/>
      <c r="AQ308" s="195"/>
      <c r="AR308" s="196"/>
      <c r="AS308" s="196"/>
      <c r="AT308" s="197"/>
      <c r="AU308" s="201"/>
      <c r="AV308" s="202"/>
      <c r="AW308" s="202"/>
      <c r="AX308" s="202"/>
      <c r="AY308" s="205"/>
      <c r="AZ308" s="205"/>
      <c r="BA308" s="205"/>
      <c r="BB308" s="205"/>
      <c r="BC308" s="205"/>
      <c r="BD308" s="205"/>
      <c r="BE308" s="205"/>
      <c r="BF308" s="205"/>
      <c r="BG308" s="205"/>
      <c r="BH308" s="205"/>
      <c r="BI308" s="207"/>
      <c r="BO308" s="209"/>
      <c r="BQ308" s="164"/>
      <c r="BS308" s="275"/>
      <c r="BT308" s="275"/>
      <c r="BU308" s="275"/>
      <c r="BV308" s="275"/>
      <c r="BW308" s="275"/>
      <c r="BX308" s="275"/>
      <c r="BY308" s="275"/>
      <c r="BZ308" s="275"/>
      <c r="CA308" s="275"/>
      <c r="CB308" s="275"/>
      <c r="CC308" s="275"/>
      <c r="CD308" s="275"/>
      <c r="CE308" s="275"/>
      <c r="CG308" s="278"/>
      <c r="CI308" s="166"/>
      <c r="CJ308" s="166"/>
      <c r="CK308" s="166"/>
      <c r="CL308" s="282"/>
      <c r="CM308" s="166"/>
      <c r="CN308" s="166"/>
      <c r="CO308" s="166"/>
      <c r="CP308" s="282"/>
      <c r="CQ308" s="166"/>
      <c r="CR308" s="166"/>
      <c r="CS308" s="166"/>
      <c r="CT308" s="282"/>
      <c r="CU308" s="282"/>
      <c r="CV308" s="282"/>
      <c r="CW308" s="166"/>
      <c r="CX308" s="166"/>
      <c r="CY308" s="166"/>
    </row>
    <row r="309" spans="3:103" ht="4.5" customHeight="1" x14ac:dyDescent="0.25">
      <c r="C309" s="6"/>
      <c r="D309" s="6"/>
      <c r="E309" s="6"/>
      <c r="F309" s="6"/>
      <c r="G309" s="6"/>
      <c r="H309" s="6"/>
      <c r="I309" s="6"/>
      <c r="J309" s="6"/>
      <c r="K309" s="6"/>
      <c r="L309" s="5"/>
      <c r="M309" s="5"/>
      <c r="N309" s="5"/>
      <c r="O309" s="5"/>
      <c r="P309" s="5"/>
      <c r="Q309" s="5"/>
      <c r="R309" s="5"/>
      <c r="S309" s="5"/>
      <c r="T309" s="5"/>
      <c r="U309" s="5"/>
      <c r="V309" s="5"/>
      <c r="W309" s="5"/>
      <c r="X309" s="5"/>
      <c r="Y309" s="5"/>
      <c r="Z309" s="222"/>
      <c r="AA309" s="223"/>
      <c r="AB309" s="223"/>
      <c r="AC309" s="223"/>
      <c r="AD309" s="223"/>
      <c r="AE309" s="223"/>
      <c r="AF309" s="223"/>
      <c r="AG309" s="223"/>
      <c r="AH309" s="223"/>
      <c r="AI309" s="223"/>
      <c r="AJ309" s="223"/>
      <c r="AK309" s="223"/>
      <c r="AL309" s="224"/>
      <c r="AM309" s="189"/>
      <c r="AN309" s="190"/>
      <c r="AO309" s="190"/>
      <c r="AP309" s="191"/>
      <c r="AQ309" s="195"/>
      <c r="AR309" s="196"/>
      <c r="AS309" s="196"/>
      <c r="AT309" s="197"/>
      <c r="AU309" s="201"/>
      <c r="AV309" s="202"/>
      <c r="AW309" s="202"/>
      <c r="AX309" s="202"/>
      <c r="AY309" s="205"/>
      <c r="AZ309" s="205"/>
      <c r="BA309" s="205"/>
      <c r="BB309" s="205"/>
      <c r="BC309" s="205"/>
      <c r="BD309" s="205"/>
      <c r="BE309" s="205"/>
      <c r="BF309" s="205"/>
      <c r="BG309" s="205"/>
      <c r="BH309" s="205"/>
      <c r="BI309" s="207"/>
      <c r="BO309" s="209"/>
      <c r="BQ309" s="164"/>
      <c r="BS309" s="276"/>
      <c r="BT309" s="276"/>
      <c r="BU309" s="276"/>
      <c r="BV309" s="276"/>
      <c r="BW309" s="276"/>
      <c r="BX309" s="276"/>
      <c r="BY309" s="276"/>
      <c r="BZ309" s="276"/>
      <c r="CA309" s="276"/>
      <c r="CB309" s="276"/>
      <c r="CC309" s="276"/>
      <c r="CD309" s="276"/>
      <c r="CE309" s="276"/>
      <c r="CG309" s="279"/>
      <c r="CI309" s="167"/>
      <c r="CJ309" s="167"/>
      <c r="CK309" s="167"/>
      <c r="CL309" s="283"/>
      <c r="CM309" s="167"/>
      <c r="CN309" s="167"/>
      <c r="CO309" s="167"/>
      <c r="CP309" s="283"/>
      <c r="CQ309" s="167"/>
      <c r="CR309" s="167"/>
      <c r="CS309" s="167"/>
      <c r="CT309" s="283"/>
      <c r="CU309" s="283"/>
      <c r="CV309" s="283"/>
      <c r="CW309" s="167"/>
      <c r="CX309" s="167"/>
      <c r="CY309" s="167"/>
    </row>
    <row r="310" spans="3:103" ht="9" customHeight="1" x14ac:dyDescent="0.25">
      <c r="C310" s="152" t="s">
        <v>4</v>
      </c>
      <c r="D310" s="152"/>
      <c r="E310" s="152"/>
      <c r="F310" s="152"/>
      <c r="G310" s="152"/>
      <c r="H310" s="152"/>
      <c r="I310" s="152"/>
      <c r="J310" s="152"/>
      <c r="K310" s="157"/>
      <c r="L310" s="210"/>
      <c r="M310" s="211"/>
      <c r="N310" s="211"/>
      <c r="O310" s="211"/>
      <c r="P310" s="211"/>
      <c r="Q310" s="211"/>
      <c r="R310" s="211"/>
      <c r="S310" s="211"/>
      <c r="T310" s="211"/>
      <c r="U310" s="211"/>
      <c r="V310" s="211"/>
      <c r="W310" s="212"/>
      <c r="X310" s="5"/>
      <c r="Y310" s="5"/>
      <c r="Z310" s="183" t="s">
        <v>27</v>
      </c>
      <c r="AA310" s="223"/>
      <c r="AB310" s="223"/>
      <c r="AC310" s="223"/>
      <c r="AD310" s="223"/>
      <c r="AE310" s="223"/>
      <c r="AF310" s="223"/>
      <c r="AG310" s="223"/>
      <c r="AH310" s="223"/>
      <c r="AI310" s="223"/>
      <c r="AJ310" s="223"/>
      <c r="AK310" s="223"/>
      <c r="AL310" s="224"/>
      <c r="AM310" s="189">
        <f t="shared" ref="AM310" si="1042">IF(SUM(BS310:BU313)=0,"",SUM(BS310:BU313))</f>
        <v>45</v>
      </c>
      <c r="AN310" s="190"/>
      <c r="AO310" s="190"/>
      <c r="AP310" s="191"/>
      <c r="AQ310" s="195"/>
      <c r="AR310" s="196"/>
      <c r="AS310" s="196"/>
      <c r="AT310" s="197"/>
      <c r="AU310" s="201" t="str">
        <f t="shared" ref="AU310" si="1043">IF(CL310&lt;&gt;"",CL310,"")</f>
        <v/>
      </c>
      <c r="AV310" s="202"/>
      <c r="AW310" s="202"/>
      <c r="AX310" s="202"/>
      <c r="AY310" s="205" t="str">
        <f t="shared" ref="AY310" si="1044">IF(CS310&lt;&gt;"",CS310,"")</f>
        <v/>
      </c>
      <c r="AZ310" s="205"/>
      <c r="BA310" s="205"/>
      <c r="BB310" s="205"/>
      <c r="BC310" s="205"/>
      <c r="BD310" s="205"/>
      <c r="BE310" s="205" t="str">
        <f t="shared" ref="BE310" si="1045">IF(CP310&lt;&gt;"",CP310,"")</f>
        <v/>
      </c>
      <c r="BF310" s="205"/>
      <c r="BG310" s="205"/>
      <c r="BH310" s="205"/>
      <c r="BI310" s="207"/>
      <c r="BO310" s="209">
        <v>4</v>
      </c>
      <c r="BQ310" s="164">
        <f>SUM(MAX(BN$12:BN313),BO310/10)</f>
        <v>7.4</v>
      </c>
      <c r="BS310" s="274" t="str">
        <f t="shared" ref="BS310:CE310" si="1046">IF(INDEX(BS$18:BS$49,MATCH($BO310,$BO$18:$BO$49,0))="","",INDEX(BS$18:BS$49,MATCH($BO310,$BO$18:$BO$49,0)))</f>
        <v/>
      </c>
      <c r="BT310" s="274" t="str">
        <f t="shared" si="1046"/>
        <v/>
      </c>
      <c r="BU310" s="274">
        <f t="shared" si="1046"/>
        <v>45</v>
      </c>
      <c r="BV310" s="274" t="str">
        <f>IF(INDEX(BV$18:BV$49,MATCH($BO310,$BO$18:$BO$49,0))="","",INDEX(BV$18:BV$49,MATCH($BO310,$BO$18:$BO$49,0)))</f>
        <v/>
      </c>
      <c r="BW310" s="274" t="str">
        <f>IF(INDEX(BW$18:BW$49,MATCH($BO310,$BO$18:$BO$49,0))="","",INDEX(BW$18:BW$49,MATCH($BO310,$BO$18:$BO$49,0)))</f>
        <v/>
      </c>
      <c r="BX310" s="274">
        <f>IF(INDEX(BX$18:BX$49,MATCH($BO310,$BO$18:$BO$49,0))="","",INDEX(BX$18:BX$49,MATCH($BO310,$BO$18:$BO$49,0)))</f>
        <v>36.443630999999996</v>
      </c>
      <c r="BY310" s="274" t="str">
        <f t="shared" si="1046"/>
        <v/>
      </c>
      <c r="BZ310" s="274" t="str">
        <f t="shared" si="1046"/>
        <v/>
      </c>
      <c r="CA310" s="274">
        <f t="shared" si="1046"/>
        <v>16794.3</v>
      </c>
      <c r="CB310" s="274" t="str">
        <f t="shared" si="1046"/>
        <v/>
      </c>
      <c r="CC310" s="274" t="str">
        <f t="shared" si="1046"/>
        <v/>
      </c>
      <c r="CD310" s="274">
        <f t="shared" si="1046"/>
        <v>1</v>
      </c>
      <c r="CE310" s="274">
        <f t="shared" si="1046"/>
        <v>8</v>
      </c>
      <c r="CG310" s="277" t="str">
        <f>IF(AQ310="","",IF(ISERROR(VALUE(AQ310)),"",AQ310))</f>
        <v/>
      </c>
      <c r="CI310" s="165" t="str">
        <f>IF(AND(BS310&lt;&gt;"",$CG310&lt;&gt;""),PRODUCT(BS310,$CG310),"")</f>
        <v/>
      </c>
      <c r="CJ310" s="165" t="str">
        <f>IF(AND(BT310&lt;&gt;"",$CG310&lt;&gt;""),PRODUCT(BT310,$CG310),"")</f>
        <v/>
      </c>
      <c r="CK310" s="165" t="str">
        <f>IF(AND(BU310&lt;&gt;"",$CG310&lt;&gt;""),PRODUCT(BU310,$CG310),"")</f>
        <v/>
      </c>
      <c r="CL310" s="281" t="str">
        <f t="shared" ref="CL310" si="1047">IF(SUM(CI310:CK313)=0,"",SUM(CI310:CK313))</f>
        <v/>
      </c>
      <c r="CM310" s="165" t="str">
        <f t="shared" ref="CM310" si="1048">IF(AND(BV310&lt;&gt;"",$CG310&lt;&gt;""),PRODUCT(BV310,$CG310),"")</f>
        <v/>
      </c>
      <c r="CN310" s="165" t="str">
        <f t="shared" ref="CN310" si="1049">IF(AND(BW310&lt;&gt;"",$CG310&lt;&gt;""),PRODUCT(BW310,$CG310),"")</f>
        <v/>
      </c>
      <c r="CO310" s="165" t="str">
        <f t="shared" ref="CO310" si="1050">IF(AND(BX310&lt;&gt;"",$CG310&lt;&gt;""),PRODUCT(BX310,$CG310),"")</f>
        <v/>
      </c>
      <c r="CP310" s="281" t="str">
        <f t="shared" ref="CP310" si="1051">IF(SUM(CM310:CO313)=0,"",SUM(CM310:CO313))</f>
        <v/>
      </c>
      <c r="CQ310" s="165" t="str">
        <f t="shared" ref="CQ310" si="1052">IF(AND(BY310&lt;&gt;"",$CG310&lt;&gt;""),PRODUCT(BY310,$CG310),"")</f>
        <v/>
      </c>
      <c r="CR310" s="165" t="str">
        <f t="shared" ref="CR310" si="1053">IF(AND(BZ310&lt;&gt;"",$CG310&lt;&gt;""),PRODUCT(BZ310,$CG310),"")</f>
        <v/>
      </c>
      <c r="CS310" s="165" t="str">
        <f t="shared" ref="CS310" si="1054">IF(AND(CA310&lt;&gt;"",$CG310&lt;&gt;""),PRODUCT(CA310,$CG310),"")</f>
        <v/>
      </c>
      <c r="CT310" s="281" t="str">
        <f t="shared" ref="CT310" si="1055">IF(AND(CB310&lt;&gt;"",CQ310&lt;&gt;""),PRODUCT(CB310,CQ310),"")</f>
        <v/>
      </c>
      <c r="CU310" s="281" t="str">
        <f t="shared" ref="CU310" si="1056">IF(AND(CC310&lt;&gt;"",CR310&lt;&gt;""),PRODUCT(CC310,CR310),"")</f>
        <v/>
      </c>
      <c r="CV310" s="281" t="str">
        <f t="shared" ref="CV310" si="1057">IF(AND(CD310&lt;&gt;"",CS310&lt;&gt;""),PRODUCT(CD310,CS310),"")</f>
        <v/>
      </c>
      <c r="CW310" s="165" t="str">
        <f t="shared" ref="CW310" si="1058">IF(AND($CE310&lt;&gt;"",CQ310&lt;&gt;""),PRODUCT($CE310,CQ310),"")</f>
        <v/>
      </c>
      <c r="CX310" s="165" t="str">
        <f t="shared" ref="CX310" si="1059">IF(AND($CE310&lt;&gt;"",CR310&lt;&gt;""),PRODUCT($CE310,CR310),"")</f>
        <v/>
      </c>
      <c r="CY310" s="165" t="str">
        <f t="shared" ref="CY310" si="1060">IF(AND($CE310&lt;&gt;"",CS310&lt;&gt;""),PRODUCT($CE310,CS310),"")</f>
        <v/>
      </c>
    </row>
    <row r="311" spans="3:103" ht="4.5" customHeight="1" x14ac:dyDescent="0.25">
      <c r="C311" s="152"/>
      <c r="D311" s="152"/>
      <c r="E311" s="152"/>
      <c r="F311" s="152"/>
      <c r="G311" s="152"/>
      <c r="H311" s="152"/>
      <c r="I311" s="152"/>
      <c r="J311" s="152"/>
      <c r="K311" s="157"/>
      <c r="L311" s="213"/>
      <c r="M311" s="214"/>
      <c r="N311" s="214"/>
      <c r="O311" s="214"/>
      <c r="P311" s="214"/>
      <c r="Q311" s="214"/>
      <c r="R311" s="214"/>
      <c r="S311" s="214"/>
      <c r="T311" s="214"/>
      <c r="U311" s="214"/>
      <c r="V311" s="214"/>
      <c r="W311" s="215"/>
      <c r="X311" s="5"/>
      <c r="Y311" s="5"/>
      <c r="Z311" s="222"/>
      <c r="AA311" s="223"/>
      <c r="AB311" s="223"/>
      <c r="AC311" s="223"/>
      <c r="AD311" s="223"/>
      <c r="AE311" s="223"/>
      <c r="AF311" s="223"/>
      <c r="AG311" s="223"/>
      <c r="AH311" s="223"/>
      <c r="AI311" s="223"/>
      <c r="AJ311" s="223"/>
      <c r="AK311" s="223"/>
      <c r="AL311" s="224"/>
      <c r="AM311" s="189"/>
      <c r="AN311" s="190"/>
      <c r="AO311" s="190"/>
      <c r="AP311" s="191"/>
      <c r="AQ311" s="195"/>
      <c r="AR311" s="196"/>
      <c r="AS311" s="196"/>
      <c r="AT311" s="197"/>
      <c r="AU311" s="201"/>
      <c r="AV311" s="202"/>
      <c r="AW311" s="202"/>
      <c r="AX311" s="202"/>
      <c r="AY311" s="205"/>
      <c r="AZ311" s="205"/>
      <c r="BA311" s="205"/>
      <c r="BB311" s="205"/>
      <c r="BC311" s="205"/>
      <c r="BD311" s="205"/>
      <c r="BE311" s="205"/>
      <c r="BF311" s="205"/>
      <c r="BG311" s="205"/>
      <c r="BH311" s="205"/>
      <c r="BI311" s="207"/>
      <c r="BO311" s="209"/>
      <c r="BQ311" s="164"/>
      <c r="BS311" s="275"/>
      <c r="BT311" s="275"/>
      <c r="BU311" s="275"/>
      <c r="BV311" s="275"/>
      <c r="BW311" s="275"/>
      <c r="BX311" s="275"/>
      <c r="BY311" s="275"/>
      <c r="BZ311" s="275"/>
      <c r="CA311" s="275"/>
      <c r="CB311" s="275"/>
      <c r="CC311" s="275"/>
      <c r="CD311" s="275"/>
      <c r="CE311" s="275"/>
      <c r="CG311" s="278"/>
      <c r="CI311" s="166"/>
      <c r="CJ311" s="166"/>
      <c r="CK311" s="166"/>
      <c r="CL311" s="282"/>
      <c r="CM311" s="166"/>
      <c r="CN311" s="166"/>
      <c r="CO311" s="166"/>
      <c r="CP311" s="282"/>
      <c r="CQ311" s="166"/>
      <c r="CR311" s="166"/>
      <c r="CS311" s="166"/>
      <c r="CT311" s="282"/>
      <c r="CU311" s="282"/>
      <c r="CV311" s="282"/>
      <c r="CW311" s="166"/>
      <c r="CX311" s="166"/>
      <c r="CY311" s="166"/>
    </row>
    <row r="312" spans="3:103" ht="9" customHeight="1" x14ac:dyDescent="0.25">
      <c r="C312" s="152"/>
      <c r="D312" s="152"/>
      <c r="E312" s="152"/>
      <c r="F312" s="152"/>
      <c r="G312" s="152"/>
      <c r="H312" s="152"/>
      <c r="I312" s="152"/>
      <c r="J312" s="152"/>
      <c r="K312" s="157"/>
      <c r="L312" s="216"/>
      <c r="M312" s="217"/>
      <c r="N312" s="217"/>
      <c r="O312" s="217"/>
      <c r="P312" s="217"/>
      <c r="Q312" s="217"/>
      <c r="R312" s="217"/>
      <c r="S312" s="217"/>
      <c r="T312" s="217"/>
      <c r="U312" s="217"/>
      <c r="V312" s="217"/>
      <c r="W312" s="218"/>
      <c r="X312" s="5"/>
      <c r="Y312" s="5"/>
      <c r="Z312" s="222"/>
      <c r="AA312" s="223"/>
      <c r="AB312" s="223"/>
      <c r="AC312" s="223"/>
      <c r="AD312" s="223"/>
      <c r="AE312" s="223"/>
      <c r="AF312" s="223"/>
      <c r="AG312" s="223"/>
      <c r="AH312" s="223"/>
      <c r="AI312" s="223"/>
      <c r="AJ312" s="223"/>
      <c r="AK312" s="223"/>
      <c r="AL312" s="224"/>
      <c r="AM312" s="189"/>
      <c r="AN312" s="190"/>
      <c r="AO312" s="190"/>
      <c r="AP312" s="191"/>
      <c r="AQ312" s="195"/>
      <c r="AR312" s="196"/>
      <c r="AS312" s="196"/>
      <c r="AT312" s="197"/>
      <c r="AU312" s="201"/>
      <c r="AV312" s="202"/>
      <c r="AW312" s="202"/>
      <c r="AX312" s="202"/>
      <c r="AY312" s="205"/>
      <c r="AZ312" s="205"/>
      <c r="BA312" s="205"/>
      <c r="BB312" s="205"/>
      <c r="BC312" s="205"/>
      <c r="BD312" s="205"/>
      <c r="BE312" s="205"/>
      <c r="BF312" s="205"/>
      <c r="BG312" s="205"/>
      <c r="BH312" s="205"/>
      <c r="BI312" s="207"/>
      <c r="BO312" s="209"/>
      <c r="BQ312" s="164"/>
      <c r="BS312" s="275"/>
      <c r="BT312" s="275"/>
      <c r="BU312" s="275"/>
      <c r="BV312" s="275"/>
      <c r="BW312" s="275"/>
      <c r="BX312" s="275"/>
      <c r="BY312" s="275"/>
      <c r="BZ312" s="275"/>
      <c r="CA312" s="275"/>
      <c r="CB312" s="275"/>
      <c r="CC312" s="275"/>
      <c r="CD312" s="275"/>
      <c r="CE312" s="275"/>
      <c r="CG312" s="278"/>
      <c r="CI312" s="166"/>
      <c r="CJ312" s="166"/>
      <c r="CK312" s="166"/>
      <c r="CL312" s="282"/>
      <c r="CM312" s="166"/>
      <c r="CN312" s="166"/>
      <c r="CO312" s="166"/>
      <c r="CP312" s="282"/>
      <c r="CQ312" s="166"/>
      <c r="CR312" s="166"/>
      <c r="CS312" s="166"/>
      <c r="CT312" s="282"/>
      <c r="CU312" s="282"/>
      <c r="CV312" s="282"/>
      <c r="CW312" s="166"/>
      <c r="CX312" s="166"/>
      <c r="CY312" s="166"/>
    </row>
    <row r="313" spans="3:103" ht="4.5" customHeight="1" x14ac:dyDescent="0.25">
      <c r="C313" s="5"/>
      <c r="D313" s="5"/>
      <c r="E313" s="5"/>
      <c r="F313" s="5"/>
      <c r="G313" s="5"/>
      <c r="H313" s="5"/>
      <c r="I313" s="5"/>
      <c r="J313" s="5"/>
      <c r="K313" s="5"/>
      <c r="L313" s="5"/>
      <c r="M313" s="5"/>
      <c r="N313" s="5"/>
      <c r="O313" s="5"/>
      <c r="P313" s="5"/>
      <c r="Q313" s="5"/>
      <c r="R313" s="5"/>
      <c r="S313" s="5"/>
      <c r="T313" s="5"/>
      <c r="U313" s="5"/>
      <c r="V313" s="5"/>
      <c r="W313" s="5"/>
      <c r="X313" s="5"/>
      <c r="Y313" s="5"/>
      <c r="Z313" s="222"/>
      <c r="AA313" s="223"/>
      <c r="AB313" s="223"/>
      <c r="AC313" s="223"/>
      <c r="AD313" s="223"/>
      <c r="AE313" s="223"/>
      <c r="AF313" s="223"/>
      <c r="AG313" s="223"/>
      <c r="AH313" s="223"/>
      <c r="AI313" s="223"/>
      <c r="AJ313" s="223"/>
      <c r="AK313" s="223"/>
      <c r="AL313" s="224"/>
      <c r="AM313" s="189"/>
      <c r="AN313" s="190"/>
      <c r="AO313" s="190"/>
      <c r="AP313" s="191"/>
      <c r="AQ313" s="195"/>
      <c r="AR313" s="196"/>
      <c r="AS313" s="196"/>
      <c r="AT313" s="197"/>
      <c r="AU313" s="201"/>
      <c r="AV313" s="202"/>
      <c r="AW313" s="202"/>
      <c r="AX313" s="202"/>
      <c r="AY313" s="205"/>
      <c r="AZ313" s="205"/>
      <c r="BA313" s="205"/>
      <c r="BB313" s="205"/>
      <c r="BC313" s="205"/>
      <c r="BD313" s="205"/>
      <c r="BE313" s="205"/>
      <c r="BF313" s="205"/>
      <c r="BG313" s="205"/>
      <c r="BH313" s="205"/>
      <c r="BI313" s="207"/>
      <c r="BO313" s="209"/>
      <c r="BQ313" s="164"/>
      <c r="BS313" s="276"/>
      <c r="BT313" s="276"/>
      <c r="BU313" s="276"/>
      <c r="BV313" s="276"/>
      <c r="BW313" s="276"/>
      <c r="BX313" s="276"/>
      <c r="BY313" s="276"/>
      <c r="BZ313" s="276"/>
      <c r="CA313" s="276"/>
      <c r="CB313" s="276"/>
      <c r="CC313" s="276"/>
      <c r="CD313" s="276"/>
      <c r="CE313" s="276"/>
      <c r="CG313" s="279"/>
      <c r="CI313" s="167"/>
      <c r="CJ313" s="167"/>
      <c r="CK313" s="167"/>
      <c r="CL313" s="283"/>
      <c r="CM313" s="167"/>
      <c r="CN313" s="167"/>
      <c r="CO313" s="167"/>
      <c r="CP313" s="283"/>
      <c r="CQ313" s="167"/>
      <c r="CR313" s="167"/>
      <c r="CS313" s="167"/>
      <c r="CT313" s="283"/>
      <c r="CU313" s="283"/>
      <c r="CV313" s="283"/>
      <c r="CW313" s="167"/>
      <c r="CX313" s="167"/>
      <c r="CY313" s="167"/>
    </row>
    <row r="314" spans="3:103" ht="9" customHeight="1" x14ac:dyDescent="0.25">
      <c r="C314" s="151" t="s">
        <v>8</v>
      </c>
      <c r="D314" s="151"/>
      <c r="E314" s="151"/>
      <c r="F314" s="151"/>
      <c r="G314" s="151"/>
      <c r="H314" s="151"/>
      <c r="I314" s="151"/>
      <c r="J314" s="151"/>
      <c r="K314" s="151"/>
      <c r="L314" s="151"/>
      <c r="M314" s="151"/>
      <c r="N314" s="151"/>
      <c r="O314" s="151"/>
      <c r="P314" s="151"/>
      <c r="Q314" s="151"/>
      <c r="R314" s="151"/>
      <c r="S314" s="151"/>
      <c r="T314" s="151"/>
      <c r="U314" s="151"/>
      <c r="V314" s="151"/>
      <c r="W314" s="151"/>
      <c r="X314" s="5"/>
      <c r="Y314" s="5"/>
      <c r="Z314" s="228" t="s">
        <v>28</v>
      </c>
      <c r="AA314" s="229"/>
      <c r="AB314" s="229"/>
      <c r="AC314" s="229"/>
      <c r="AD314" s="229"/>
      <c r="AE314" s="229"/>
      <c r="AF314" s="229"/>
      <c r="AG314" s="229"/>
      <c r="AH314" s="229"/>
      <c r="AI314" s="229"/>
      <c r="AJ314" s="229"/>
      <c r="AK314" s="229"/>
      <c r="AL314" s="230"/>
      <c r="AM314" s="189">
        <f t="shared" ref="AM314" si="1061">IF(SUM(BS314:BU317)=0,"",SUM(BS314:BU317))</f>
        <v>3</v>
      </c>
      <c r="AN314" s="190"/>
      <c r="AO314" s="190"/>
      <c r="AP314" s="191"/>
      <c r="AQ314" s="195"/>
      <c r="AR314" s="196"/>
      <c r="AS314" s="196"/>
      <c r="AT314" s="197"/>
      <c r="AU314" s="201" t="str">
        <f t="shared" ref="AU314" si="1062">IF(CL314&lt;&gt;"",CL314,"")</f>
        <v/>
      </c>
      <c r="AV314" s="202"/>
      <c r="AW314" s="202"/>
      <c r="AX314" s="202"/>
      <c r="AY314" s="205" t="str">
        <f t="shared" ref="AY314" si="1063">IF(CS314&lt;&gt;"",CS314,"")</f>
        <v/>
      </c>
      <c r="AZ314" s="205"/>
      <c r="BA314" s="205"/>
      <c r="BB314" s="205"/>
      <c r="BC314" s="205"/>
      <c r="BD314" s="205"/>
      <c r="BE314" s="205" t="str">
        <f t="shared" ref="BE314" si="1064">IF(CP314&lt;&gt;"",CP314,"")</f>
        <v/>
      </c>
      <c r="BF314" s="205"/>
      <c r="BG314" s="205"/>
      <c r="BH314" s="205"/>
      <c r="BI314" s="207"/>
      <c r="BO314" s="209">
        <v>5</v>
      </c>
      <c r="BQ314" s="164">
        <f>SUM(MAX(BN$12:BN317),BO314/10)</f>
        <v>7.5</v>
      </c>
      <c r="BS314" s="274" t="str">
        <f t="shared" ref="BS314:CE314" si="1065">IF(INDEX(BS$18:BS$49,MATCH($BO314,$BO$18:$BO$49,0))="","",INDEX(BS$18:BS$49,MATCH($BO314,$BO$18:$BO$49,0)))</f>
        <v/>
      </c>
      <c r="BT314" s="274" t="str">
        <f t="shared" si="1065"/>
        <v/>
      </c>
      <c r="BU314" s="274">
        <f t="shared" si="1065"/>
        <v>3</v>
      </c>
      <c r="BV314" s="274" t="str">
        <f>IF(INDEX(BV$18:BV$49,MATCH($BO314,$BO$18:$BO$49,0))="","",INDEX(BV$18:BV$49,MATCH($BO314,$BO$18:$BO$49,0)))</f>
        <v/>
      </c>
      <c r="BW314" s="274" t="str">
        <f>IF(INDEX(BW$18:BW$49,MATCH($BO314,$BO$18:$BO$49,0))="","",INDEX(BW$18:BW$49,MATCH($BO314,$BO$18:$BO$49,0)))</f>
        <v/>
      </c>
      <c r="BX314" s="274">
        <f>IF(INDEX(BX$18:BX$49,MATCH($BO314,$BO$18:$BO$49,0))="","",INDEX(BX$18:BX$49,MATCH($BO314,$BO$18:$BO$49,0)))</f>
        <v>12.147877000000001</v>
      </c>
      <c r="BY314" s="274" t="str">
        <f t="shared" si="1065"/>
        <v/>
      </c>
      <c r="BZ314" s="274" t="str">
        <f t="shared" si="1065"/>
        <v/>
      </c>
      <c r="CA314" s="274">
        <f t="shared" si="1065"/>
        <v>5598.1</v>
      </c>
      <c r="CB314" s="274" t="str">
        <f t="shared" si="1065"/>
        <v/>
      </c>
      <c r="CC314" s="274" t="str">
        <f t="shared" si="1065"/>
        <v/>
      </c>
      <c r="CD314" s="274">
        <f t="shared" si="1065"/>
        <v>1</v>
      </c>
      <c r="CE314" s="274">
        <f t="shared" si="1065"/>
        <v>8</v>
      </c>
      <c r="CG314" s="277" t="str">
        <f>IF(AQ314="","",IF(ISERROR(VALUE(AQ314)),"",AQ314))</f>
        <v/>
      </c>
      <c r="CI314" s="165" t="str">
        <f>IF(AND(BS314&lt;&gt;"",$CG314&lt;&gt;""),PRODUCT(BS314,$CG314),"")</f>
        <v/>
      </c>
      <c r="CJ314" s="165" t="str">
        <f>IF(AND(BT314&lt;&gt;"",$CG314&lt;&gt;""),PRODUCT(BT314,$CG314),"")</f>
        <v/>
      </c>
      <c r="CK314" s="165" t="str">
        <f>IF(AND(BU314&lt;&gt;"",$CG314&lt;&gt;""),PRODUCT(BU314,$CG314),"")</f>
        <v/>
      </c>
      <c r="CL314" s="281" t="str">
        <f t="shared" ref="CL314" si="1066">IF(SUM(CI314:CK317)=0,"",SUM(CI314:CK317))</f>
        <v/>
      </c>
      <c r="CM314" s="165" t="str">
        <f t="shared" ref="CM314" si="1067">IF(AND(BV314&lt;&gt;"",$CG314&lt;&gt;""),PRODUCT(BV314,$CG314),"")</f>
        <v/>
      </c>
      <c r="CN314" s="165" t="str">
        <f t="shared" ref="CN314" si="1068">IF(AND(BW314&lt;&gt;"",$CG314&lt;&gt;""),PRODUCT(BW314,$CG314),"")</f>
        <v/>
      </c>
      <c r="CO314" s="165" t="str">
        <f t="shared" ref="CO314" si="1069">IF(AND(BX314&lt;&gt;"",$CG314&lt;&gt;""),PRODUCT(BX314,$CG314),"")</f>
        <v/>
      </c>
      <c r="CP314" s="281" t="str">
        <f t="shared" ref="CP314" si="1070">IF(SUM(CM314:CO317)=0,"",SUM(CM314:CO317))</f>
        <v/>
      </c>
      <c r="CQ314" s="165" t="str">
        <f t="shared" ref="CQ314" si="1071">IF(AND(BY314&lt;&gt;"",$CG314&lt;&gt;""),PRODUCT(BY314,$CG314),"")</f>
        <v/>
      </c>
      <c r="CR314" s="165" t="str">
        <f t="shared" ref="CR314" si="1072">IF(AND(BZ314&lt;&gt;"",$CG314&lt;&gt;""),PRODUCT(BZ314,$CG314),"")</f>
        <v/>
      </c>
      <c r="CS314" s="165" t="str">
        <f t="shared" ref="CS314" si="1073">IF(AND(CA314&lt;&gt;"",$CG314&lt;&gt;""),PRODUCT(CA314,$CG314),"")</f>
        <v/>
      </c>
      <c r="CT314" s="281" t="str">
        <f t="shared" ref="CT314" si="1074">IF(AND(CB314&lt;&gt;"",CQ314&lt;&gt;""),PRODUCT(CB314,CQ314),"")</f>
        <v/>
      </c>
      <c r="CU314" s="281" t="str">
        <f t="shared" ref="CU314" si="1075">IF(AND(CC314&lt;&gt;"",CR314&lt;&gt;""),PRODUCT(CC314,CR314),"")</f>
        <v/>
      </c>
      <c r="CV314" s="281" t="str">
        <f t="shared" ref="CV314" si="1076">IF(AND(CD314&lt;&gt;"",CS314&lt;&gt;""),PRODUCT(CD314,CS314),"")</f>
        <v/>
      </c>
      <c r="CW314" s="165" t="str">
        <f t="shared" ref="CW314" si="1077">IF(AND($CE314&lt;&gt;"",CQ314&lt;&gt;""),PRODUCT($CE314,CQ314),"")</f>
        <v/>
      </c>
      <c r="CX314" s="165" t="str">
        <f t="shared" ref="CX314" si="1078">IF(AND($CE314&lt;&gt;"",CR314&lt;&gt;""),PRODUCT($CE314,CR314),"")</f>
        <v/>
      </c>
      <c r="CY314" s="165" t="str">
        <f t="shared" ref="CY314" si="1079">IF(AND($CE314&lt;&gt;"",CS314&lt;&gt;""),PRODUCT($CE314,CS314),"")</f>
        <v/>
      </c>
    </row>
    <row r="315" spans="3:103" ht="4.5" customHeight="1" x14ac:dyDescent="0.25">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5"/>
      <c r="Y315" s="5"/>
      <c r="Z315" s="231"/>
      <c r="AA315" s="232"/>
      <c r="AB315" s="232"/>
      <c r="AC315" s="232"/>
      <c r="AD315" s="232"/>
      <c r="AE315" s="232"/>
      <c r="AF315" s="232"/>
      <c r="AG315" s="232"/>
      <c r="AH315" s="232"/>
      <c r="AI315" s="232"/>
      <c r="AJ315" s="232"/>
      <c r="AK315" s="232"/>
      <c r="AL315" s="233"/>
      <c r="AM315" s="189"/>
      <c r="AN315" s="190"/>
      <c r="AO315" s="190"/>
      <c r="AP315" s="191"/>
      <c r="AQ315" s="195"/>
      <c r="AR315" s="196"/>
      <c r="AS315" s="196"/>
      <c r="AT315" s="197"/>
      <c r="AU315" s="201"/>
      <c r="AV315" s="202"/>
      <c r="AW315" s="202"/>
      <c r="AX315" s="202"/>
      <c r="AY315" s="205"/>
      <c r="AZ315" s="205"/>
      <c r="BA315" s="205"/>
      <c r="BB315" s="205"/>
      <c r="BC315" s="205"/>
      <c r="BD315" s="205"/>
      <c r="BE315" s="205"/>
      <c r="BF315" s="205"/>
      <c r="BG315" s="205"/>
      <c r="BH315" s="205"/>
      <c r="BI315" s="207"/>
      <c r="BO315" s="209"/>
      <c r="BQ315" s="164"/>
      <c r="BS315" s="275"/>
      <c r="BT315" s="275"/>
      <c r="BU315" s="275"/>
      <c r="BV315" s="275"/>
      <c r="BW315" s="275"/>
      <c r="BX315" s="275"/>
      <c r="BY315" s="275"/>
      <c r="BZ315" s="275"/>
      <c r="CA315" s="275"/>
      <c r="CB315" s="275"/>
      <c r="CC315" s="275"/>
      <c r="CD315" s="275"/>
      <c r="CE315" s="275"/>
      <c r="CG315" s="278"/>
      <c r="CI315" s="166"/>
      <c r="CJ315" s="166"/>
      <c r="CK315" s="166"/>
      <c r="CL315" s="282"/>
      <c r="CM315" s="166"/>
      <c r="CN315" s="166"/>
      <c r="CO315" s="166"/>
      <c r="CP315" s="282"/>
      <c r="CQ315" s="166"/>
      <c r="CR315" s="166"/>
      <c r="CS315" s="166"/>
      <c r="CT315" s="282"/>
      <c r="CU315" s="282"/>
      <c r="CV315" s="282"/>
      <c r="CW315" s="166"/>
      <c r="CX315" s="166"/>
      <c r="CY315" s="166"/>
    </row>
    <row r="316" spans="3:103" ht="9" customHeight="1" x14ac:dyDescent="0.25">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5"/>
      <c r="Y316" s="5"/>
      <c r="Z316" s="231"/>
      <c r="AA316" s="232"/>
      <c r="AB316" s="232"/>
      <c r="AC316" s="232"/>
      <c r="AD316" s="232"/>
      <c r="AE316" s="232"/>
      <c r="AF316" s="232"/>
      <c r="AG316" s="232"/>
      <c r="AH316" s="232"/>
      <c r="AI316" s="232"/>
      <c r="AJ316" s="232"/>
      <c r="AK316" s="232"/>
      <c r="AL316" s="233"/>
      <c r="AM316" s="189"/>
      <c r="AN316" s="190"/>
      <c r="AO316" s="190"/>
      <c r="AP316" s="191"/>
      <c r="AQ316" s="195"/>
      <c r="AR316" s="196"/>
      <c r="AS316" s="196"/>
      <c r="AT316" s="197"/>
      <c r="AU316" s="201"/>
      <c r="AV316" s="202"/>
      <c r="AW316" s="202"/>
      <c r="AX316" s="202"/>
      <c r="AY316" s="205"/>
      <c r="AZ316" s="205"/>
      <c r="BA316" s="205"/>
      <c r="BB316" s="205"/>
      <c r="BC316" s="205"/>
      <c r="BD316" s="205"/>
      <c r="BE316" s="205"/>
      <c r="BF316" s="205"/>
      <c r="BG316" s="205"/>
      <c r="BH316" s="205"/>
      <c r="BI316" s="207"/>
      <c r="BO316" s="209"/>
      <c r="BQ316" s="164"/>
      <c r="BS316" s="275"/>
      <c r="BT316" s="275"/>
      <c r="BU316" s="275"/>
      <c r="BV316" s="275"/>
      <c r="BW316" s="275"/>
      <c r="BX316" s="275"/>
      <c r="BY316" s="275"/>
      <c r="BZ316" s="275"/>
      <c r="CA316" s="275"/>
      <c r="CB316" s="275"/>
      <c r="CC316" s="275"/>
      <c r="CD316" s="275"/>
      <c r="CE316" s="275"/>
      <c r="CG316" s="278"/>
      <c r="CI316" s="166"/>
      <c r="CJ316" s="166"/>
      <c r="CK316" s="166"/>
      <c r="CL316" s="282"/>
      <c r="CM316" s="166"/>
      <c r="CN316" s="166"/>
      <c r="CO316" s="166"/>
      <c r="CP316" s="282"/>
      <c r="CQ316" s="166"/>
      <c r="CR316" s="166"/>
      <c r="CS316" s="166"/>
      <c r="CT316" s="282"/>
      <c r="CU316" s="282"/>
      <c r="CV316" s="282"/>
      <c r="CW316" s="166"/>
      <c r="CX316" s="166"/>
      <c r="CY316" s="166"/>
    </row>
    <row r="317" spans="3:103" ht="4.5" customHeight="1" x14ac:dyDescent="0.25">
      <c r="C317" s="5"/>
      <c r="D317" s="5"/>
      <c r="E317" s="5"/>
      <c r="F317" s="5"/>
      <c r="G317" s="5"/>
      <c r="H317" s="5"/>
      <c r="I317" s="5"/>
      <c r="J317" s="5"/>
      <c r="K317" s="5"/>
      <c r="L317" s="5"/>
      <c r="M317" s="5"/>
      <c r="N317" s="5"/>
      <c r="O317" s="5"/>
      <c r="P317" s="5"/>
      <c r="Q317" s="5"/>
      <c r="R317" s="5"/>
      <c r="S317" s="5"/>
      <c r="T317" s="5"/>
      <c r="U317" s="5"/>
      <c r="V317" s="5"/>
      <c r="W317" s="5"/>
      <c r="X317" s="5"/>
      <c r="Y317" s="5"/>
      <c r="Z317" s="234"/>
      <c r="AA317" s="235"/>
      <c r="AB317" s="235"/>
      <c r="AC317" s="235"/>
      <c r="AD317" s="235"/>
      <c r="AE317" s="235"/>
      <c r="AF317" s="235"/>
      <c r="AG317" s="235"/>
      <c r="AH317" s="235"/>
      <c r="AI317" s="235"/>
      <c r="AJ317" s="235"/>
      <c r="AK317" s="235"/>
      <c r="AL317" s="236"/>
      <c r="AM317" s="189"/>
      <c r="AN317" s="190"/>
      <c r="AO317" s="190"/>
      <c r="AP317" s="191"/>
      <c r="AQ317" s="195"/>
      <c r="AR317" s="196"/>
      <c r="AS317" s="196"/>
      <c r="AT317" s="197"/>
      <c r="AU317" s="201"/>
      <c r="AV317" s="202"/>
      <c r="AW317" s="202"/>
      <c r="AX317" s="202"/>
      <c r="AY317" s="205"/>
      <c r="AZ317" s="205"/>
      <c r="BA317" s="205"/>
      <c r="BB317" s="205"/>
      <c r="BC317" s="205"/>
      <c r="BD317" s="205"/>
      <c r="BE317" s="205"/>
      <c r="BF317" s="205"/>
      <c r="BG317" s="205"/>
      <c r="BH317" s="205"/>
      <c r="BI317" s="207"/>
      <c r="BO317" s="209"/>
      <c r="BQ317" s="164"/>
      <c r="BS317" s="276"/>
      <c r="BT317" s="276"/>
      <c r="BU317" s="276"/>
      <c r="BV317" s="276"/>
      <c r="BW317" s="276"/>
      <c r="BX317" s="276"/>
      <c r="BY317" s="276"/>
      <c r="BZ317" s="276"/>
      <c r="CA317" s="276"/>
      <c r="CB317" s="276"/>
      <c r="CC317" s="276"/>
      <c r="CD317" s="276"/>
      <c r="CE317" s="276"/>
      <c r="CG317" s="279"/>
      <c r="CI317" s="167"/>
      <c r="CJ317" s="167"/>
      <c r="CK317" s="167"/>
      <c r="CL317" s="283"/>
      <c r="CM317" s="167"/>
      <c r="CN317" s="167"/>
      <c r="CO317" s="167"/>
      <c r="CP317" s="283"/>
      <c r="CQ317" s="167"/>
      <c r="CR317" s="167"/>
      <c r="CS317" s="167"/>
      <c r="CT317" s="283"/>
      <c r="CU317" s="283"/>
      <c r="CV317" s="283"/>
      <c r="CW317" s="167"/>
      <c r="CX317" s="167"/>
      <c r="CY317" s="167"/>
    </row>
    <row r="318" spans="3:103" ht="9" customHeight="1" x14ac:dyDescent="0.25">
      <c r="C318" s="152" t="s">
        <v>14</v>
      </c>
      <c r="D318" s="152"/>
      <c r="E318" s="152"/>
      <c r="F318" s="152"/>
      <c r="G318" s="152"/>
      <c r="H318" s="152"/>
      <c r="I318" s="152"/>
      <c r="J318" s="152"/>
      <c r="K318" s="157"/>
      <c r="L318" s="210"/>
      <c r="M318" s="211"/>
      <c r="N318" s="211"/>
      <c r="O318" s="211"/>
      <c r="P318" s="211"/>
      <c r="Q318" s="211"/>
      <c r="R318" s="211"/>
      <c r="S318" s="211"/>
      <c r="T318" s="211"/>
      <c r="U318" s="211"/>
      <c r="V318" s="211"/>
      <c r="W318" s="212"/>
      <c r="X318" s="5"/>
      <c r="Y318" s="5"/>
      <c r="Z318" s="228" t="s">
        <v>29</v>
      </c>
      <c r="AA318" s="229"/>
      <c r="AB318" s="229"/>
      <c r="AC318" s="229"/>
      <c r="AD318" s="229"/>
      <c r="AE318" s="229"/>
      <c r="AF318" s="229"/>
      <c r="AG318" s="229"/>
      <c r="AH318" s="229"/>
      <c r="AI318" s="229"/>
      <c r="AJ318" s="229"/>
      <c r="AK318" s="229"/>
      <c r="AL318" s="230"/>
      <c r="AM318" s="189">
        <f t="shared" ref="AM318" si="1080">IF(SUM(BS318:BU321)=0,"",SUM(BS318:BU321))</f>
        <v>3</v>
      </c>
      <c r="AN318" s="190"/>
      <c r="AO318" s="190"/>
      <c r="AP318" s="191"/>
      <c r="AQ318" s="195"/>
      <c r="AR318" s="196"/>
      <c r="AS318" s="196"/>
      <c r="AT318" s="197"/>
      <c r="AU318" s="201" t="str">
        <f t="shared" ref="AU318" si="1081">IF(CL318&lt;&gt;"",CL318,"")</f>
        <v/>
      </c>
      <c r="AV318" s="202"/>
      <c r="AW318" s="202"/>
      <c r="AX318" s="202"/>
      <c r="AY318" s="205" t="str">
        <f t="shared" ref="AY318" si="1082">IF(CS318&lt;&gt;"",CS318,"")</f>
        <v/>
      </c>
      <c r="AZ318" s="205"/>
      <c r="BA318" s="205"/>
      <c r="BB318" s="205"/>
      <c r="BC318" s="205"/>
      <c r="BD318" s="205"/>
      <c r="BE318" s="205" t="str">
        <f t="shared" ref="BE318" si="1083">IF(CP318&lt;&gt;"",CP318,"")</f>
        <v/>
      </c>
      <c r="BF318" s="205"/>
      <c r="BG318" s="205"/>
      <c r="BH318" s="205"/>
      <c r="BI318" s="207"/>
      <c r="BO318" s="209">
        <v>6</v>
      </c>
      <c r="BQ318" s="164">
        <f>SUM(MAX(BN$12:BN321),BO318/10)</f>
        <v>7.6</v>
      </c>
      <c r="BS318" s="274" t="str">
        <f t="shared" ref="BS318:CE318" si="1084">IF(INDEX(BS$18:BS$49,MATCH($BO318,$BO$18:$BO$49,0))="","",INDEX(BS$18:BS$49,MATCH($BO318,$BO$18:$BO$49,0)))</f>
        <v/>
      </c>
      <c r="BT318" s="274" t="str">
        <f t="shared" si="1084"/>
        <v/>
      </c>
      <c r="BU318" s="274">
        <f t="shared" si="1084"/>
        <v>3</v>
      </c>
      <c r="BV318" s="274" t="str">
        <f>IF(INDEX(BV$18:BV$49,MATCH($BO318,$BO$18:$BO$49,0))="","",INDEX(BV$18:BV$49,MATCH($BO318,$BO$18:$BO$49,0)))</f>
        <v/>
      </c>
      <c r="BW318" s="274" t="str">
        <f>IF(INDEX(BW$18:BW$49,MATCH($BO318,$BO$18:$BO$49,0))="","",INDEX(BW$18:BW$49,MATCH($BO318,$BO$18:$BO$49,0)))</f>
        <v/>
      </c>
      <c r="BX318" s="274">
        <f>IF(INDEX(BX$18:BX$49,MATCH($BO318,$BO$18:$BO$49,0))="","",INDEX(BX$18:BX$49,MATCH($BO318,$BO$18:$BO$49,0)))</f>
        <v>12.147877000000001</v>
      </c>
      <c r="BY318" s="274" t="str">
        <f t="shared" si="1084"/>
        <v/>
      </c>
      <c r="BZ318" s="274" t="str">
        <f t="shared" si="1084"/>
        <v/>
      </c>
      <c r="CA318" s="274">
        <f t="shared" si="1084"/>
        <v>5598.1</v>
      </c>
      <c r="CB318" s="274" t="str">
        <f t="shared" si="1084"/>
        <v/>
      </c>
      <c r="CC318" s="274" t="str">
        <f t="shared" si="1084"/>
        <v/>
      </c>
      <c r="CD318" s="274">
        <f t="shared" si="1084"/>
        <v>1</v>
      </c>
      <c r="CE318" s="274">
        <f t="shared" si="1084"/>
        <v>8</v>
      </c>
      <c r="CG318" s="277" t="str">
        <f>IF(AQ318="","",IF(ISERROR(VALUE(AQ318)),"",AQ318))</f>
        <v/>
      </c>
      <c r="CI318" s="165" t="str">
        <f>IF(AND(BS318&lt;&gt;"",$CG318&lt;&gt;""),PRODUCT(BS318,$CG318),"")</f>
        <v/>
      </c>
      <c r="CJ318" s="165" t="str">
        <f>IF(AND(BT318&lt;&gt;"",$CG318&lt;&gt;""),PRODUCT(BT318,$CG318),"")</f>
        <v/>
      </c>
      <c r="CK318" s="165" t="str">
        <f>IF(AND(BU318&lt;&gt;"",$CG318&lt;&gt;""),PRODUCT(BU318,$CG318),"")</f>
        <v/>
      </c>
      <c r="CL318" s="281" t="str">
        <f t="shared" ref="CL318" si="1085">IF(SUM(CI318:CK321)=0,"",SUM(CI318:CK321))</f>
        <v/>
      </c>
      <c r="CM318" s="165" t="str">
        <f t="shared" ref="CM318" si="1086">IF(AND(BV318&lt;&gt;"",$CG318&lt;&gt;""),PRODUCT(BV318,$CG318),"")</f>
        <v/>
      </c>
      <c r="CN318" s="165" t="str">
        <f t="shared" ref="CN318" si="1087">IF(AND(BW318&lt;&gt;"",$CG318&lt;&gt;""),PRODUCT(BW318,$CG318),"")</f>
        <v/>
      </c>
      <c r="CO318" s="165" t="str">
        <f t="shared" ref="CO318" si="1088">IF(AND(BX318&lt;&gt;"",$CG318&lt;&gt;""),PRODUCT(BX318,$CG318),"")</f>
        <v/>
      </c>
      <c r="CP318" s="281" t="str">
        <f t="shared" ref="CP318" si="1089">IF(SUM(CM318:CO321)=0,"",SUM(CM318:CO321))</f>
        <v/>
      </c>
      <c r="CQ318" s="165" t="str">
        <f t="shared" ref="CQ318" si="1090">IF(AND(BY318&lt;&gt;"",$CG318&lt;&gt;""),PRODUCT(BY318,$CG318),"")</f>
        <v/>
      </c>
      <c r="CR318" s="165" t="str">
        <f t="shared" ref="CR318" si="1091">IF(AND(BZ318&lt;&gt;"",$CG318&lt;&gt;""),PRODUCT(BZ318,$CG318),"")</f>
        <v/>
      </c>
      <c r="CS318" s="165" t="str">
        <f t="shared" ref="CS318" si="1092">IF(AND(CA318&lt;&gt;"",$CG318&lt;&gt;""),PRODUCT(CA318,$CG318),"")</f>
        <v/>
      </c>
      <c r="CT318" s="281" t="str">
        <f t="shared" ref="CT318" si="1093">IF(AND(CB318&lt;&gt;"",CQ318&lt;&gt;""),PRODUCT(CB318,CQ318),"")</f>
        <v/>
      </c>
      <c r="CU318" s="281" t="str">
        <f t="shared" ref="CU318" si="1094">IF(AND(CC318&lt;&gt;"",CR318&lt;&gt;""),PRODUCT(CC318,CR318),"")</f>
        <v/>
      </c>
      <c r="CV318" s="281" t="str">
        <f t="shared" ref="CV318" si="1095">IF(AND(CD318&lt;&gt;"",CS318&lt;&gt;""),PRODUCT(CD318,CS318),"")</f>
        <v/>
      </c>
      <c r="CW318" s="165" t="str">
        <f t="shared" ref="CW318" si="1096">IF(AND($CE318&lt;&gt;"",CQ318&lt;&gt;""),PRODUCT($CE318,CQ318),"")</f>
        <v/>
      </c>
      <c r="CX318" s="165" t="str">
        <f t="shared" ref="CX318" si="1097">IF(AND($CE318&lt;&gt;"",CR318&lt;&gt;""),PRODUCT($CE318,CR318),"")</f>
        <v/>
      </c>
      <c r="CY318" s="165" t="str">
        <f t="shared" ref="CY318" si="1098">IF(AND($CE318&lt;&gt;"",CS318&lt;&gt;""),PRODUCT($CE318,CS318),"")</f>
        <v/>
      </c>
    </row>
    <row r="319" spans="3:103" ht="4.5" customHeight="1" x14ac:dyDescent="0.25">
      <c r="C319" s="152"/>
      <c r="D319" s="152"/>
      <c r="E319" s="152"/>
      <c r="F319" s="152"/>
      <c r="G319" s="152"/>
      <c r="H319" s="152"/>
      <c r="I319" s="152"/>
      <c r="J319" s="152"/>
      <c r="K319" s="157"/>
      <c r="L319" s="213"/>
      <c r="M319" s="214"/>
      <c r="N319" s="214"/>
      <c r="O319" s="214"/>
      <c r="P319" s="214"/>
      <c r="Q319" s="214"/>
      <c r="R319" s="214"/>
      <c r="S319" s="214"/>
      <c r="T319" s="214"/>
      <c r="U319" s="214"/>
      <c r="V319" s="214"/>
      <c r="W319" s="215"/>
      <c r="X319" s="5"/>
      <c r="Y319" s="5"/>
      <c r="Z319" s="231"/>
      <c r="AA319" s="232"/>
      <c r="AB319" s="232"/>
      <c r="AC319" s="232"/>
      <c r="AD319" s="232"/>
      <c r="AE319" s="232"/>
      <c r="AF319" s="232"/>
      <c r="AG319" s="232"/>
      <c r="AH319" s="232"/>
      <c r="AI319" s="232"/>
      <c r="AJ319" s="232"/>
      <c r="AK319" s="232"/>
      <c r="AL319" s="233"/>
      <c r="AM319" s="189"/>
      <c r="AN319" s="190"/>
      <c r="AO319" s="190"/>
      <c r="AP319" s="191"/>
      <c r="AQ319" s="195"/>
      <c r="AR319" s="196"/>
      <c r="AS319" s="196"/>
      <c r="AT319" s="197"/>
      <c r="AU319" s="201"/>
      <c r="AV319" s="202"/>
      <c r="AW319" s="202"/>
      <c r="AX319" s="202"/>
      <c r="AY319" s="205"/>
      <c r="AZ319" s="205"/>
      <c r="BA319" s="205"/>
      <c r="BB319" s="205"/>
      <c r="BC319" s="205"/>
      <c r="BD319" s="205"/>
      <c r="BE319" s="205"/>
      <c r="BF319" s="205"/>
      <c r="BG319" s="205"/>
      <c r="BH319" s="205"/>
      <c r="BI319" s="207"/>
      <c r="BO319" s="209"/>
      <c r="BQ319" s="164"/>
      <c r="BS319" s="275"/>
      <c r="BT319" s="275"/>
      <c r="BU319" s="275"/>
      <c r="BV319" s="275"/>
      <c r="BW319" s="275"/>
      <c r="BX319" s="275"/>
      <c r="BY319" s="275"/>
      <c r="BZ319" s="275"/>
      <c r="CA319" s="275"/>
      <c r="CB319" s="275"/>
      <c r="CC319" s="275"/>
      <c r="CD319" s="275"/>
      <c r="CE319" s="275"/>
      <c r="CG319" s="278"/>
      <c r="CI319" s="166"/>
      <c r="CJ319" s="166"/>
      <c r="CK319" s="166"/>
      <c r="CL319" s="282"/>
      <c r="CM319" s="166"/>
      <c r="CN319" s="166"/>
      <c r="CO319" s="166"/>
      <c r="CP319" s="282"/>
      <c r="CQ319" s="166"/>
      <c r="CR319" s="166"/>
      <c r="CS319" s="166"/>
      <c r="CT319" s="282"/>
      <c r="CU319" s="282"/>
      <c r="CV319" s="282"/>
      <c r="CW319" s="166"/>
      <c r="CX319" s="166"/>
      <c r="CY319" s="166"/>
    </row>
    <row r="320" spans="3:103" ht="9" customHeight="1" x14ac:dyDescent="0.25">
      <c r="C320" s="152"/>
      <c r="D320" s="152"/>
      <c r="E320" s="152"/>
      <c r="F320" s="152"/>
      <c r="G320" s="152"/>
      <c r="H320" s="152"/>
      <c r="I320" s="152"/>
      <c r="J320" s="152"/>
      <c r="K320" s="157"/>
      <c r="L320" s="216"/>
      <c r="M320" s="217"/>
      <c r="N320" s="217"/>
      <c r="O320" s="217"/>
      <c r="P320" s="217"/>
      <c r="Q320" s="217"/>
      <c r="R320" s="217"/>
      <c r="S320" s="217"/>
      <c r="T320" s="217"/>
      <c r="U320" s="217"/>
      <c r="V320" s="217"/>
      <c r="W320" s="218"/>
      <c r="X320" s="5"/>
      <c r="Y320" s="5"/>
      <c r="Z320" s="231"/>
      <c r="AA320" s="232"/>
      <c r="AB320" s="232"/>
      <c r="AC320" s="232"/>
      <c r="AD320" s="232"/>
      <c r="AE320" s="232"/>
      <c r="AF320" s="232"/>
      <c r="AG320" s="232"/>
      <c r="AH320" s="232"/>
      <c r="AI320" s="232"/>
      <c r="AJ320" s="232"/>
      <c r="AK320" s="232"/>
      <c r="AL320" s="233"/>
      <c r="AM320" s="189"/>
      <c r="AN320" s="190"/>
      <c r="AO320" s="190"/>
      <c r="AP320" s="191"/>
      <c r="AQ320" s="195"/>
      <c r="AR320" s="196"/>
      <c r="AS320" s="196"/>
      <c r="AT320" s="197"/>
      <c r="AU320" s="201"/>
      <c r="AV320" s="202"/>
      <c r="AW320" s="202"/>
      <c r="AX320" s="202"/>
      <c r="AY320" s="205"/>
      <c r="AZ320" s="205"/>
      <c r="BA320" s="205"/>
      <c r="BB320" s="205"/>
      <c r="BC320" s="205"/>
      <c r="BD320" s="205"/>
      <c r="BE320" s="205"/>
      <c r="BF320" s="205"/>
      <c r="BG320" s="205"/>
      <c r="BH320" s="205"/>
      <c r="BI320" s="207"/>
      <c r="BO320" s="209"/>
      <c r="BQ320" s="164"/>
      <c r="BS320" s="275"/>
      <c r="BT320" s="275"/>
      <c r="BU320" s="275"/>
      <c r="BV320" s="275"/>
      <c r="BW320" s="275"/>
      <c r="BX320" s="275"/>
      <c r="BY320" s="275"/>
      <c r="BZ320" s="275"/>
      <c r="CA320" s="275"/>
      <c r="CB320" s="275"/>
      <c r="CC320" s="275"/>
      <c r="CD320" s="275"/>
      <c r="CE320" s="275"/>
      <c r="CG320" s="278"/>
      <c r="CI320" s="166"/>
      <c r="CJ320" s="166"/>
      <c r="CK320" s="166"/>
      <c r="CL320" s="282"/>
      <c r="CM320" s="166"/>
      <c r="CN320" s="166"/>
      <c r="CO320" s="166"/>
      <c r="CP320" s="282"/>
      <c r="CQ320" s="166"/>
      <c r="CR320" s="166"/>
      <c r="CS320" s="166"/>
      <c r="CT320" s="282"/>
      <c r="CU320" s="282"/>
      <c r="CV320" s="282"/>
      <c r="CW320" s="166"/>
      <c r="CX320" s="166"/>
      <c r="CY320" s="166"/>
    </row>
    <row r="321" spans="2:104" ht="4.5" customHeight="1" x14ac:dyDescent="0.25">
      <c r="C321" s="5"/>
      <c r="D321" s="5"/>
      <c r="E321" s="5"/>
      <c r="F321" s="5"/>
      <c r="G321" s="5"/>
      <c r="H321" s="5"/>
      <c r="I321" s="5"/>
      <c r="J321" s="5"/>
      <c r="K321" s="5"/>
      <c r="L321" s="5"/>
      <c r="M321" s="5"/>
      <c r="N321" s="5"/>
      <c r="O321" s="5"/>
      <c r="P321" s="5"/>
      <c r="Q321" s="5"/>
      <c r="R321" s="5"/>
      <c r="S321" s="5"/>
      <c r="T321" s="5"/>
      <c r="U321" s="5"/>
      <c r="V321" s="5"/>
      <c r="W321" s="5"/>
      <c r="X321" s="5"/>
      <c r="Y321" s="5"/>
      <c r="Z321" s="234"/>
      <c r="AA321" s="235"/>
      <c r="AB321" s="235"/>
      <c r="AC321" s="235"/>
      <c r="AD321" s="235"/>
      <c r="AE321" s="235"/>
      <c r="AF321" s="235"/>
      <c r="AG321" s="235"/>
      <c r="AH321" s="235"/>
      <c r="AI321" s="235"/>
      <c r="AJ321" s="235"/>
      <c r="AK321" s="235"/>
      <c r="AL321" s="236"/>
      <c r="AM321" s="189"/>
      <c r="AN321" s="190"/>
      <c r="AO321" s="190"/>
      <c r="AP321" s="191"/>
      <c r="AQ321" s="195"/>
      <c r="AR321" s="196"/>
      <c r="AS321" s="196"/>
      <c r="AT321" s="197"/>
      <c r="AU321" s="201"/>
      <c r="AV321" s="202"/>
      <c r="AW321" s="202"/>
      <c r="AX321" s="202"/>
      <c r="AY321" s="205"/>
      <c r="AZ321" s="205"/>
      <c r="BA321" s="205"/>
      <c r="BB321" s="205"/>
      <c r="BC321" s="205"/>
      <c r="BD321" s="205"/>
      <c r="BE321" s="205"/>
      <c r="BF321" s="205"/>
      <c r="BG321" s="205"/>
      <c r="BH321" s="205"/>
      <c r="BI321" s="207"/>
      <c r="BO321" s="209"/>
      <c r="BQ321" s="164"/>
      <c r="BS321" s="276"/>
      <c r="BT321" s="276"/>
      <c r="BU321" s="276"/>
      <c r="BV321" s="276"/>
      <c r="BW321" s="276"/>
      <c r="BX321" s="276"/>
      <c r="BY321" s="276"/>
      <c r="BZ321" s="276"/>
      <c r="CA321" s="276"/>
      <c r="CB321" s="276"/>
      <c r="CC321" s="276"/>
      <c r="CD321" s="276"/>
      <c r="CE321" s="276"/>
      <c r="CG321" s="279"/>
      <c r="CI321" s="167"/>
      <c r="CJ321" s="167"/>
      <c r="CK321" s="167"/>
      <c r="CL321" s="283"/>
      <c r="CM321" s="167"/>
      <c r="CN321" s="167"/>
      <c r="CO321" s="167"/>
      <c r="CP321" s="283"/>
      <c r="CQ321" s="167"/>
      <c r="CR321" s="167"/>
      <c r="CS321" s="167"/>
      <c r="CT321" s="283"/>
      <c r="CU321" s="283"/>
      <c r="CV321" s="283"/>
      <c r="CW321" s="167"/>
      <c r="CX321" s="167"/>
      <c r="CY321" s="167"/>
    </row>
    <row r="322" spans="2:104" ht="9" customHeight="1" x14ac:dyDescent="0.25">
      <c r="C322" s="247" t="s">
        <v>187</v>
      </c>
      <c r="D322" s="152"/>
      <c r="E322" s="152"/>
      <c r="F322" s="152"/>
      <c r="G322" s="152"/>
      <c r="H322" s="152"/>
      <c r="I322" s="152"/>
      <c r="J322" s="152"/>
      <c r="K322" s="157"/>
      <c r="L322" s="248"/>
      <c r="M322" s="249"/>
      <c r="N322" s="249"/>
      <c r="O322" s="249"/>
      <c r="P322" s="249"/>
      <c r="Q322" s="249"/>
      <c r="R322" s="249"/>
      <c r="S322" s="249"/>
      <c r="T322" s="249"/>
      <c r="U322" s="249"/>
      <c r="V322" s="249"/>
      <c r="W322" s="250"/>
      <c r="X322" s="5"/>
      <c r="Y322" s="5"/>
      <c r="Z322" s="228" t="s">
        <v>30</v>
      </c>
      <c r="AA322" s="229"/>
      <c r="AB322" s="229"/>
      <c r="AC322" s="229"/>
      <c r="AD322" s="229"/>
      <c r="AE322" s="229"/>
      <c r="AF322" s="229"/>
      <c r="AG322" s="229"/>
      <c r="AH322" s="229"/>
      <c r="AI322" s="229"/>
      <c r="AJ322" s="229"/>
      <c r="AK322" s="229"/>
      <c r="AL322" s="230"/>
      <c r="AM322" s="189">
        <f t="shared" ref="AM322" si="1099">IF(SUM(BS322:BU325)=0,"",SUM(BS322:BU325))</f>
        <v>35</v>
      </c>
      <c r="AN322" s="190"/>
      <c r="AO322" s="190"/>
      <c r="AP322" s="191"/>
      <c r="AQ322" s="195"/>
      <c r="AR322" s="196"/>
      <c r="AS322" s="196"/>
      <c r="AT322" s="197"/>
      <c r="AU322" s="201" t="str">
        <f t="shared" ref="AU322" si="1100">IF(CL322&lt;&gt;"",CL322,"")</f>
        <v/>
      </c>
      <c r="AV322" s="202"/>
      <c r="AW322" s="202"/>
      <c r="AX322" s="202"/>
      <c r="AY322" s="205" t="str">
        <f t="shared" ref="AY322" si="1101">IF(CS322&lt;&gt;"",CS322,"")</f>
        <v/>
      </c>
      <c r="AZ322" s="205"/>
      <c r="BA322" s="205"/>
      <c r="BB322" s="205"/>
      <c r="BC322" s="205"/>
      <c r="BD322" s="205"/>
      <c r="BE322" s="205" t="str">
        <f t="shared" ref="BE322" si="1102">IF(CP322&lt;&gt;"",CP322,"")</f>
        <v/>
      </c>
      <c r="BF322" s="205"/>
      <c r="BG322" s="205"/>
      <c r="BH322" s="205"/>
      <c r="BI322" s="207"/>
      <c r="BO322" s="209">
        <v>7</v>
      </c>
      <c r="BQ322" s="164">
        <f>SUM(MAX(BN$12:BN325),BO322/10)</f>
        <v>7.7</v>
      </c>
      <c r="BS322" s="274" t="str">
        <f t="shared" ref="BS322:CE322" si="1103">IF(INDEX(BS$18:BS$49,MATCH($BO322,$BO$18:$BO$49,0))="","",INDEX(BS$18:BS$49,MATCH($BO322,$BO$18:$BO$49,0)))</f>
        <v/>
      </c>
      <c r="BT322" s="274" t="str">
        <f t="shared" si="1103"/>
        <v/>
      </c>
      <c r="BU322" s="274">
        <f t="shared" si="1103"/>
        <v>35</v>
      </c>
      <c r="BV322" s="274" t="str">
        <f>IF(INDEX(BV$18:BV$49,MATCH($BO322,$BO$18:$BO$49,0))="","",INDEX(BV$18:BV$49,MATCH($BO322,$BO$18:$BO$49,0)))</f>
        <v/>
      </c>
      <c r="BW322" s="274" t="str">
        <f>IF(INDEX(BW$18:BW$49,MATCH($BO322,$BO$18:$BO$49,0))="","",INDEX(BW$18:BW$49,MATCH($BO322,$BO$18:$BO$49,0)))</f>
        <v/>
      </c>
      <c r="BX322" s="274">
        <f>IF(INDEX(BX$18:BX$49,MATCH($BO322,$BO$18:$BO$49,0))="","",INDEX(BX$18:BX$49,MATCH($BO322,$BO$18:$BO$49,0)))</f>
        <v>13.02</v>
      </c>
      <c r="BY322" s="274" t="str">
        <f t="shared" si="1103"/>
        <v/>
      </c>
      <c r="BZ322" s="274" t="str">
        <f t="shared" si="1103"/>
        <v/>
      </c>
      <c r="CA322" s="274">
        <f t="shared" si="1103"/>
        <v>6000</v>
      </c>
      <c r="CB322" s="274" t="str">
        <f t="shared" si="1103"/>
        <v/>
      </c>
      <c r="CC322" s="274" t="str">
        <f t="shared" si="1103"/>
        <v/>
      </c>
      <c r="CD322" s="274">
        <f t="shared" si="1103"/>
        <v>1</v>
      </c>
      <c r="CE322" s="274">
        <f t="shared" si="1103"/>
        <v>8</v>
      </c>
      <c r="CG322" s="277" t="str">
        <f>IF(AQ322="","",IF(ISERROR(VALUE(AQ322)),"",AQ322))</f>
        <v/>
      </c>
      <c r="CI322" s="165" t="str">
        <f>IF(AND(BS322&lt;&gt;"",$CG322&lt;&gt;""),PRODUCT(BS322,$CG322),"")</f>
        <v/>
      </c>
      <c r="CJ322" s="165" t="str">
        <f>IF(AND(BT322&lt;&gt;"",$CG322&lt;&gt;""),PRODUCT(BT322,$CG322),"")</f>
        <v/>
      </c>
      <c r="CK322" s="165" t="str">
        <f>IF(AND(BU322&lt;&gt;"",$CG322&lt;&gt;""),PRODUCT(BU322,$CG322),"")</f>
        <v/>
      </c>
      <c r="CL322" s="281" t="str">
        <f t="shared" ref="CL322" si="1104">IF(SUM(CI322:CK325)=0,"",SUM(CI322:CK325))</f>
        <v/>
      </c>
      <c r="CM322" s="165" t="str">
        <f t="shared" ref="CM322" si="1105">IF(AND(BV322&lt;&gt;"",$CG322&lt;&gt;""),PRODUCT(BV322,$CG322),"")</f>
        <v/>
      </c>
      <c r="CN322" s="165" t="str">
        <f t="shared" ref="CN322" si="1106">IF(AND(BW322&lt;&gt;"",$CG322&lt;&gt;""),PRODUCT(BW322,$CG322),"")</f>
        <v/>
      </c>
      <c r="CO322" s="165" t="str">
        <f t="shared" ref="CO322" si="1107">IF(AND(BX322&lt;&gt;"",$CG322&lt;&gt;""),PRODUCT(BX322,$CG322),"")</f>
        <v/>
      </c>
      <c r="CP322" s="281" t="str">
        <f t="shared" ref="CP322" si="1108">IF(SUM(CM322:CO325)=0,"",SUM(CM322:CO325))</f>
        <v/>
      </c>
      <c r="CQ322" s="165" t="str">
        <f t="shared" ref="CQ322" si="1109">IF(AND(BY322&lt;&gt;"",$CG322&lt;&gt;""),PRODUCT(BY322,$CG322),"")</f>
        <v/>
      </c>
      <c r="CR322" s="165" t="str">
        <f t="shared" ref="CR322" si="1110">IF(AND(BZ322&lt;&gt;"",$CG322&lt;&gt;""),PRODUCT(BZ322,$CG322),"")</f>
        <v/>
      </c>
      <c r="CS322" s="165" t="str">
        <f t="shared" ref="CS322" si="1111">IF(AND(CA322&lt;&gt;"",$CG322&lt;&gt;""),PRODUCT(CA322,$CG322),"")</f>
        <v/>
      </c>
      <c r="CT322" s="281" t="str">
        <f t="shared" ref="CT322" si="1112">IF(AND(CB322&lt;&gt;"",CQ322&lt;&gt;""),PRODUCT(CB322,CQ322),"")</f>
        <v/>
      </c>
      <c r="CU322" s="281" t="str">
        <f t="shared" ref="CU322" si="1113">IF(AND(CC322&lt;&gt;"",CR322&lt;&gt;""),PRODUCT(CC322,CR322),"")</f>
        <v/>
      </c>
      <c r="CV322" s="281" t="str">
        <f t="shared" ref="CV322" si="1114">IF(AND(CD322&lt;&gt;"",CS322&lt;&gt;""),PRODUCT(CD322,CS322),"")</f>
        <v/>
      </c>
      <c r="CW322" s="165" t="str">
        <f t="shared" ref="CW322" si="1115">IF(AND($CE322&lt;&gt;"",CQ322&lt;&gt;""),PRODUCT($CE322,CQ322),"")</f>
        <v/>
      </c>
      <c r="CX322" s="165" t="str">
        <f t="shared" ref="CX322" si="1116">IF(AND($CE322&lt;&gt;"",CR322&lt;&gt;""),PRODUCT($CE322,CR322),"")</f>
        <v/>
      </c>
      <c r="CY322" s="165" t="str">
        <f t="shared" ref="CY322" si="1117">IF(AND($CE322&lt;&gt;"",CS322&lt;&gt;""),PRODUCT($CE322,CS322),"")</f>
        <v/>
      </c>
    </row>
    <row r="323" spans="2:104" ht="4.5" customHeight="1" x14ac:dyDescent="0.25">
      <c r="C323" s="152"/>
      <c r="D323" s="152"/>
      <c r="E323" s="152"/>
      <c r="F323" s="152"/>
      <c r="G323" s="152"/>
      <c r="H323" s="152"/>
      <c r="I323" s="152"/>
      <c r="J323" s="152"/>
      <c r="K323" s="157"/>
      <c r="L323" s="251"/>
      <c r="M323" s="252"/>
      <c r="N323" s="252"/>
      <c r="O323" s="252"/>
      <c r="P323" s="252"/>
      <c r="Q323" s="252"/>
      <c r="R323" s="252"/>
      <c r="S323" s="252"/>
      <c r="T323" s="252"/>
      <c r="U323" s="252"/>
      <c r="V323" s="252"/>
      <c r="W323" s="253"/>
      <c r="X323" s="5"/>
      <c r="Y323" s="5"/>
      <c r="Z323" s="231"/>
      <c r="AA323" s="232"/>
      <c r="AB323" s="232"/>
      <c r="AC323" s="232"/>
      <c r="AD323" s="232"/>
      <c r="AE323" s="232"/>
      <c r="AF323" s="232"/>
      <c r="AG323" s="232"/>
      <c r="AH323" s="232"/>
      <c r="AI323" s="232"/>
      <c r="AJ323" s="232"/>
      <c r="AK323" s="232"/>
      <c r="AL323" s="233"/>
      <c r="AM323" s="189"/>
      <c r="AN323" s="190"/>
      <c r="AO323" s="190"/>
      <c r="AP323" s="191"/>
      <c r="AQ323" s="195"/>
      <c r="AR323" s="196"/>
      <c r="AS323" s="196"/>
      <c r="AT323" s="197"/>
      <c r="AU323" s="201"/>
      <c r="AV323" s="202"/>
      <c r="AW323" s="202"/>
      <c r="AX323" s="202"/>
      <c r="AY323" s="205"/>
      <c r="AZ323" s="205"/>
      <c r="BA323" s="205"/>
      <c r="BB323" s="205"/>
      <c r="BC323" s="205"/>
      <c r="BD323" s="205"/>
      <c r="BE323" s="205"/>
      <c r="BF323" s="205"/>
      <c r="BG323" s="205"/>
      <c r="BH323" s="205"/>
      <c r="BI323" s="207"/>
      <c r="BO323" s="209"/>
      <c r="BQ323" s="164"/>
      <c r="BS323" s="275"/>
      <c r="BT323" s="275"/>
      <c r="BU323" s="275"/>
      <c r="BV323" s="275"/>
      <c r="BW323" s="275"/>
      <c r="BX323" s="275"/>
      <c r="BY323" s="275"/>
      <c r="BZ323" s="275"/>
      <c r="CA323" s="275"/>
      <c r="CB323" s="275"/>
      <c r="CC323" s="275"/>
      <c r="CD323" s="275"/>
      <c r="CE323" s="275"/>
      <c r="CG323" s="278"/>
      <c r="CI323" s="166"/>
      <c r="CJ323" s="166"/>
      <c r="CK323" s="166"/>
      <c r="CL323" s="282"/>
      <c r="CM323" s="166"/>
      <c r="CN323" s="166"/>
      <c r="CO323" s="166"/>
      <c r="CP323" s="282"/>
      <c r="CQ323" s="166"/>
      <c r="CR323" s="166"/>
      <c r="CS323" s="166"/>
      <c r="CT323" s="282"/>
      <c r="CU323" s="282"/>
      <c r="CV323" s="282"/>
      <c r="CW323" s="166"/>
      <c r="CX323" s="166"/>
      <c r="CY323" s="166"/>
    </row>
    <row r="324" spans="2:104" ht="9" customHeight="1" x14ac:dyDescent="0.25">
      <c r="C324" s="152"/>
      <c r="D324" s="152"/>
      <c r="E324" s="152"/>
      <c r="F324" s="152"/>
      <c r="G324" s="152"/>
      <c r="H324" s="152"/>
      <c r="I324" s="152"/>
      <c r="J324" s="152"/>
      <c r="K324" s="157"/>
      <c r="L324" s="254"/>
      <c r="M324" s="255"/>
      <c r="N324" s="255"/>
      <c r="O324" s="255"/>
      <c r="P324" s="255"/>
      <c r="Q324" s="255"/>
      <c r="R324" s="255"/>
      <c r="S324" s="255"/>
      <c r="T324" s="255"/>
      <c r="U324" s="255"/>
      <c r="V324" s="255"/>
      <c r="W324" s="256"/>
      <c r="X324" s="5"/>
      <c r="Y324" s="5"/>
      <c r="Z324" s="231"/>
      <c r="AA324" s="232"/>
      <c r="AB324" s="232"/>
      <c r="AC324" s="232"/>
      <c r="AD324" s="232"/>
      <c r="AE324" s="232"/>
      <c r="AF324" s="232"/>
      <c r="AG324" s="232"/>
      <c r="AH324" s="232"/>
      <c r="AI324" s="232"/>
      <c r="AJ324" s="232"/>
      <c r="AK324" s="232"/>
      <c r="AL324" s="233"/>
      <c r="AM324" s="189"/>
      <c r="AN324" s="190"/>
      <c r="AO324" s="190"/>
      <c r="AP324" s="191"/>
      <c r="AQ324" s="195"/>
      <c r="AR324" s="196"/>
      <c r="AS324" s="196"/>
      <c r="AT324" s="197"/>
      <c r="AU324" s="201"/>
      <c r="AV324" s="202"/>
      <c r="AW324" s="202"/>
      <c r="AX324" s="202"/>
      <c r="AY324" s="205"/>
      <c r="AZ324" s="205"/>
      <c r="BA324" s="205"/>
      <c r="BB324" s="205"/>
      <c r="BC324" s="205"/>
      <c r="BD324" s="205"/>
      <c r="BE324" s="205"/>
      <c r="BF324" s="205"/>
      <c r="BG324" s="205"/>
      <c r="BH324" s="205"/>
      <c r="BI324" s="207"/>
      <c r="BO324" s="209"/>
      <c r="BQ324" s="164"/>
      <c r="BS324" s="275"/>
      <c r="BT324" s="275"/>
      <c r="BU324" s="275"/>
      <c r="BV324" s="275"/>
      <c r="BW324" s="275"/>
      <c r="BX324" s="275"/>
      <c r="BY324" s="275"/>
      <c r="BZ324" s="275"/>
      <c r="CA324" s="275"/>
      <c r="CB324" s="275"/>
      <c r="CC324" s="275"/>
      <c r="CD324" s="275"/>
      <c r="CE324" s="275"/>
      <c r="CG324" s="278"/>
      <c r="CI324" s="166"/>
      <c r="CJ324" s="166"/>
      <c r="CK324" s="166"/>
      <c r="CL324" s="282"/>
      <c r="CM324" s="166"/>
      <c r="CN324" s="166"/>
      <c r="CO324" s="166"/>
      <c r="CP324" s="282"/>
      <c r="CQ324" s="166"/>
      <c r="CR324" s="166"/>
      <c r="CS324" s="166"/>
      <c r="CT324" s="282"/>
      <c r="CU324" s="282"/>
      <c r="CV324" s="282"/>
      <c r="CW324" s="166"/>
      <c r="CX324" s="166"/>
      <c r="CY324" s="166"/>
    </row>
    <row r="325" spans="2:104" ht="4.5" customHeight="1" x14ac:dyDescent="0.25">
      <c r="C325" s="5"/>
      <c r="D325" s="5"/>
      <c r="E325" s="5"/>
      <c r="F325" s="5"/>
      <c r="G325" s="5"/>
      <c r="H325" s="5"/>
      <c r="I325" s="5"/>
      <c r="J325" s="5"/>
      <c r="K325" s="5"/>
      <c r="L325" s="5"/>
      <c r="M325" s="5"/>
      <c r="N325" s="5"/>
      <c r="O325" s="5"/>
      <c r="P325" s="5"/>
      <c r="Q325" s="5"/>
      <c r="R325" s="5"/>
      <c r="S325" s="5"/>
      <c r="T325" s="5"/>
      <c r="U325" s="5"/>
      <c r="V325" s="5"/>
      <c r="W325" s="5"/>
      <c r="X325" s="5"/>
      <c r="Y325" s="5"/>
      <c r="Z325" s="234"/>
      <c r="AA325" s="235"/>
      <c r="AB325" s="235"/>
      <c r="AC325" s="235"/>
      <c r="AD325" s="235"/>
      <c r="AE325" s="235"/>
      <c r="AF325" s="235"/>
      <c r="AG325" s="235"/>
      <c r="AH325" s="235"/>
      <c r="AI325" s="235"/>
      <c r="AJ325" s="235"/>
      <c r="AK325" s="235"/>
      <c r="AL325" s="236"/>
      <c r="AM325" s="192"/>
      <c r="AN325" s="193"/>
      <c r="AO325" s="193"/>
      <c r="AP325" s="194"/>
      <c r="AQ325" s="198"/>
      <c r="AR325" s="199"/>
      <c r="AS325" s="199"/>
      <c r="AT325" s="200"/>
      <c r="AU325" s="203"/>
      <c r="AV325" s="204"/>
      <c r="AW325" s="204"/>
      <c r="AX325" s="204"/>
      <c r="AY325" s="206"/>
      <c r="AZ325" s="206"/>
      <c r="BA325" s="206"/>
      <c r="BB325" s="206"/>
      <c r="BC325" s="206"/>
      <c r="BD325" s="206"/>
      <c r="BE325" s="206"/>
      <c r="BF325" s="206"/>
      <c r="BG325" s="206"/>
      <c r="BH325" s="206"/>
      <c r="BI325" s="208"/>
      <c r="BO325" s="209"/>
      <c r="BQ325" s="164"/>
      <c r="BS325" s="276"/>
      <c r="BT325" s="276"/>
      <c r="BU325" s="276"/>
      <c r="BV325" s="276"/>
      <c r="BW325" s="276"/>
      <c r="BX325" s="276"/>
      <c r="BY325" s="276"/>
      <c r="BZ325" s="276"/>
      <c r="CA325" s="276"/>
      <c r="CB325" s="276"/>
      <c r="CC325" s="276"/>
      <c r="CD325" s="276"/>
      <c r="CE325" s="276"/>
      <c r="CG325" s="279"/>
      <c r="CI325" s="167"/>
      <c r="CJ325" s="167"/>
      <c r="CK325" s="167"/>
      <c r="CL325" s="283"/>
      <c r="CM325" s="167"/>
      <c r="CN325" s="167"/>
      <c r="CO325" s="167"/>
      <c r="CP325" s="283"/>
      <c r="CQ325" s="167"/>
      <c r="CR325" s="167"/>
      <c r="CS325" s="167"/>
      <c r="CT325" s="283"/>
      <c r="CU325" s="283"/>
      <c r="CV325" s="283"/>
      <c r="CW325" s="167"/>
      <c r="CX325" s="167"/>
      <c r="CY325" s="167"/>
    </row>
    <row r="326" spans="2:104" ht="9" customHeight="1" x14ac:dyDescent="0.25">
      <c r="X326" s="5"/>
      <c r="Y326" s="5"/>
      <c r="Z326" s="183"/>
      <c r="AA326" s="184"/>
      <c r="AB326" s="184"/>
      <c r="AC326" s="184"/>
      <c r="AD326" s="184"/>
      <c r="AE326" s="184"/>
      <c r="AF326" s="184"/>
      <c r="AG326" s="184"/>
      <c r="AH326" s="184"/>
      <c r="AI326" s="184"/>
      <c r="AJ326" s="184"/>
      <c r="AK326" s="184"/>
      <c r="AL326" s="185"/>
      <c r="AM326" s="189"/>
      <c r="AN326" s="190"/>
      <c r="AO326" s="190"/>
      <c r="AP326" s="191"/>
      <c r="AQ326" s="195"/>
      <c r="AR326" s="196"/>
      <c r="AS326" s="196"/>
      <c r="AT326" s="197"/>
      <c r="AU326" s="201" t="str">
        <f t="shared" ref="AU326" si="1118">IF(CL326&lt;&gt;"",CL326,"")</f>
        <v/>
      </c>
      <c r="AV326" s="202"/>
      <c r="AW326" s="202"/>
      <c r="AX326" s="202"/>
      <c r="AY326" s="205" t="str">
        <f t="shared" ref="AY326" si="1119">IF(CS326&lt;&gt;"",CS326,"")</f>
        <v/>
      </c>
      <c r="AZ326" s="205"/>
      <c r="BA326" s="205"/>
      <c r="BB326" s="205"/>
      <c r="BC326" s="205"/>
      <c r="BD326" s="205"/>
      <c r="BE326" s="205" t="str">
        <f t="shared" ref="BE326" si="1120">IF(CP326&lt;&gt;"",CP326,"")</f>
        <v/>
      </c>
      <c r="BF326" s="205"/>
      <c r="BG326" s="205"/>
      <c r="BH326" s="205"/>
      <c r="BI326" s="207"/>
      <c r="BO326" s="209">
        <v>8</v>
      </c>
      <c r="BP326" s="280" t="str">
        <f>IF(AND(AU330&lt;&gt;"",AU330&gt;1000),TRUE,"")</f>
        <v/>
      </c>
      <c r="BQ326" s="164">
        <f>SUM(MAX(BN$12:BN329),BO326/10)</f>
        <v>7.8</v>
      </c>
      <c r="BS326" s="274" t="str">
        <f t="shared" ref="BS326:CE326" si="1121">IF(INDEX(BS$18:BS$49,MATCH($BO326,$BO$18:$BO$49,0))="","",INDEX(BS$18:BS$49,MATCH($BO326,$BO$18:$BO$49,0)))</f>
        <v/>
      </c>
      <c r="BT326" s="274" t="str">
        <f t="shared" si="1121"/>
        <v/>
      </c>
      <c r="BU326" s="274" t="str">
        <f t="shared" si="1121"/>
        <v/>
      </c>
      <c r="BV326" s="274" t="str">
        <f>IF(INDEX(BV$18:BV$49,MATCH($BO326,$BO$18:$BO$49,0))="","",INDEX(BV$18:BV$49,MATCH($BO326,$BO$18:$BO$49,0)))</f>
        <v/>
      </c>
      <c r="BW326" s="274" t="str">
        <f>IF(INDEX(BW$18:BW$49,MATCH($BO326,$BO$18:$BO$49,0))="","",INDEX(BW$18:BW$49,MATCH($BO326,$BO$18:$BO$49,0)))</f>
        <v/>
      </c>
      <c r="BX326" s="274" t="str">
        <f>IF(INDEX(BX$18:BX$49,MATCH($BO326,$BO$18:$BO$49,0))="","",INDEX(BX$18:BX$49,MATCH($BO326,$BO$18:$BO$49,0)))</f>
        <v/>
      </c>
      <c r="BY326" s="274" t="str">
        <f t="shared" si="1121"/>
        <v/>
      </c>
      <c r="BZ326" s="274" t="str">
        <f t="shared" si="1121"/>
        <v/>
      </c>
      <c r="CA326" s="274" t="str">
        <f t="shared" si="1121"/>
        <v/>
      </c>
      <c r="CB326" s="274" t="str">
        <f t="shared" si="1121"/>
        <v/>
      </c>
      <c r="CC326" s="274" t="str">
        <f t="shared" si="1121"/>
        <v/>
      </c>
      <c r="CD326" s="274" t="str">
        <f t="shared" si="1121"/>
        <v/>
      </c>
      <c r="CE326" s="274" t="str">
        <f t="shared" si="1121"/>
        <v/>
      </c>
      <c r="CG326" s="277" t="str">
        <f>IF(AQ326="","",IF(ISERROR(VALUE(AQ326)),"",AQ326))</f>
        <v/>
      </c>
      <c r="CI326" s="165" t="str">
        <f>IF(AND(BS326&lt;&gt;"",$CG326&lt;&gt;""),PRODUCT(BS326,$CG326),"")</f>
        <v/>
      </c>
      <c r="CJ326" s="165" t="str">
        <f>IF(AND(BT326&lt;&gt;"",$CG326&lt;&gt;""),PRODUCT(BT326,$CG326),"")</f>
        <v/>
      </c>
      <c r="CK326" s="165" t="str">
        <f>IF(AND(BU326&lt;&gt;"",$CG326&lt;&gt;""),PRODUCT(BU326,$CG326),"")</f>
        <v/>
      </c>
      <c r="CL326" s="281" t="str">
        <f t="shared" ref="CL326" si="1122">IF(SUM(CI326:CK329)=0,"",SUM(CI326:CK329))</f>
        <v/>
      </c>
      <c r="CM326" s="165" t="str">
        <f t="shared" ref="CM326" si="1123">IF(AND(BV326&lt;&gt;"",$CG326&lt;&gt;""),PRODUCT(BV326,$CG326),"")</f>
        <v/>
      </c>
      <c r="CN326" s="165" t="str">
        <f t="shared" ref="CN326" si="1124">IF(AND(BW326&lt;&gt;"",$CG326&lt;&gt;""),PRODUCT(BW326,$CG326),"")</f>
        <v/>
      </c>
      <c r="CO326" s="165" t="str">
        <f t="shared" ref="CO326" si="1125">IF(AND(BX326&lt;&gt;"",$CG326&lt;&gt;""),PRODUCT(BX326,$CG326),"")</f>
        <v/>
      </c>
      <c r="CP326" s="281" t="str">
        <f t="shared" ref="CP326" si="1126">IF(SUM(CM326:CO329)=0,"",SUM(CM326:CO329))</f>
        <v/>
      </c>
      <c r="CQ326" s="165" t="str">
        <f t="shared" ref="CQ326" si="1127">IF(AND(BY326&lt;&gt;"",$CG326&lt;&gt;""),PRODUCT(BY326,$CG326),"")</f>
        <v/>
      </c>
      <c r="CR326" s="165" t="str">
        <f t="shared" ref="CR326" si="1128">IF(AND(BZ326&lt;&gt;"",$CG326&lt;&gt;""),PRODUCT(BZ326,$CG326),"")</f>
        <v/>
      </c>
      <c r="CS326" s="165" t="str">
        <f t="shared" ref="CS326" si="1129">IF(AND(CA326&lt;&gt;"",$CG326&lt;&gt;""),PRODUCT(CA326,$CG326),"")</f>
        <v/>
      </c>
      <c r="CT326" s="281" t="str">
        <f t="shared" ref="CT326" si="1130">IF(AND(CB326&lt;&gt;"",CQ326&lt;&gt;""),PRODUCT(CB326,CQ326),"")</f>
        <v/>
      </c>
      <c r="CU326" s="281" t="str">
        <f t="shared" ref="CU326" si="1131">IF(AND(CC326&lt;&gt;"",CR326&lt;&gt;""),PRODUCT(CC326,CR326),"")</f>
        <v/>
      </c>
      <c r="CV326" s="281" t="str">
        <f t="shared" ref="CV326" si="1132">IF(AND(CD326&lt;&gt;"",CS326&lt;&gt;""),PRODUCT(CD326,CS326),"")</f>
        <v/>
      </c>
      <c r="CW326" s="165" t="str">
        <f t="shared" ref="CW326" si="1133">IF(AND($CE326&lt;&gt;"",CQ326&lt;&gt;""),PRODUCT($CE326,CQ326),"")</f>
        <v/>
      </c>
      <c r="CX326" s="165" t="str">
        <f t="shared" ref="CX326" si="1134">IF(AND($CE326&lt;&gt;"",CR326&lt;&gt;""),PRODUCT($CE326,CR326),"")</f>
        <v/>
      </c>
      <c r="CY326" s="165" t="str">
        <f t="shared" ref="CY326" si="1135">IF(AND($CE326&lt;&gt;"",CS326&lt;&gt;""),PRODUCT($CE326,CS326),"")</f>
        <v/>
      </c>
    </row>
    <row r="327" spans="2:104" ht="4.5" customHeight="1" x14ac:dyDescent="0.25">
      <c r="X327" s="5"/>
      <c r="Y327" s="5"/>
      <c r="Z327" s="183"/>
      <c r="AA327" s="184"/>
      <c r="AB327" s="184"/>
      <c r="AC327" s="184"/>
      <c r="AD327" s="184"/>
      <c r="AE327" s="184"/>
      <c r="AF327" s="184"/>
      <c r="AG327" s="184"/>
      <c r="AH327" s="184"/>
      <c r="AI327" s="184"/>
      <c r="AJ327" s="184"/>
      <c r="AK327" s="184"/>
      <c r="AL327" s="185"/>
      <c r="AM327" s="189"/>
      <c r="AN327" s="190"/>
      <c r="AO327" s="190"/>
      <c r="AP327" s="191"/>
      <c r="AQ327" s="195"/>
      <c r="AR327" s="196"/>
      <c r="AS327" s="196"/>
      <c r="AT327" s="197"/>
      <c r="AU327" s="201"/>
      <c r="AV327" s="202"/>
      <c r="AW327" s="202"/>
      <c r="AX327" s="202"/>
      <c r="AY327" s="205"/>
      <c r="AZ327" s="205"/>
      <c r="BA327" s="205"/>
      <c r="BB327" s="205"/>
      <c r="BC327" s="205"/>
      <c r="BD327" s="205"/>
      <c r="BE327" s="205"/>
      <c r="BF327" s="205"/>
      <c r="BG327" s="205"/>
      <c r="BH327" s="205"/>
      <c r="BI327" s="207"/>
      <c r="BO327" s="209"/>
      <c r="BP327" s="280"/>
      <c r="BQ327" s="164"/>
      <c r="BS327" s="275"/>
      <c r="BT327" s="275"/>
      <c r="BU327" s="275"/>
      <c r="BV327" s="275"/>
      <c r="BW327" s="275"/>
      <c r="BX327" s="275"/>
      <c r="BY327" s="275"/>
      <c r="BZ327" s="275"/>
      <c r="CA327" s="275"/>
      <c r="CB327" s="275"/>
      <c r="CC327" s="275"/>
      <c r="CD327" s="275"/>
      <c r="CE327" s="275"/>
      <c r="CG327" s="278"/>
      <c r="CI327" s="166"/>
      <c r="CJ327" s="166"/>
      <c r="CK327" s="166"/>
      <c r="CL327" s="282"/>
      <c r="CM327" s="166"/>
      <c r="CN327" s="166"/>
      <c r="CO327" s="166"/>
      <c r="CP327" s="282"/>
      <c r="CQ327" s="166"/>
      <c r="CR327" s="166"/>
      <c r="CS327" s="166"/>
      <c r="CT327" s="282"/>
      <c r="CU327" s="282"/>
      <c r="CV327" s="282"/>
      <c r="CW327" s="166"/>
      <c r="CX327" s="166"/>
      <c r="CY327" s="166"/>
    </row>
    <row r="328" spans="2:104" ht="9" customHeight="1" x14ac:dyDescent="0.25">
      <c r="X328" s="5"/>
      <c r="Y328" s="5"/>
      <c r="Z328" s="183"/>
      <c r="AA328" s="184"/>
      <c r="AB328" s="184"/>
      <c r="AC328" s="184"/>
      <c r="AD328" s="184"/>
      <c r="AE328" s="184"/>
      <c r="AF328" s="184"/>
      <c r="AG328" s="184"/>
      <c r="AH328" s="184"/>
      <c r="AI328" s="184"/>
      <c r="AJ328" s="184"/>
      <c r="AK328" s="184"/>
      <c r="AL328" s="185"/>
      <c r="AM328" s="189"/>
      <c r="AN328" s="190"/>
      <c r="AO328" s="190"/>
      <c r="AP328" s="191"/>
      <c r="AQ328" s="195"/>
      <c r="AR328" s="196"/>
      <c r="AS328" s="196"/>
      <c r="AT328" s="197"/>
      <c r="AU328" s="201"/>
      <c r="AV328" s="202"/>
      <c r="AW328" s="202"/>
      <c r="AX328" s="202"/>
      <c r="AY328" s="205"/>
      <c r="AZ328" s="205"/>
      <c r="BA328" s="205"/>
      <c r="BB328" s="205"/>
      <c r="BC328" s="205"/>
      <c r="BD328" s="205"/>
      <c r="BE328" s="205"/>
      <c r="BF328" s="205"/>
      <c r="BG328" s="205"/>
      <c r="BH328" s="205"/>
      <c r="BI328" s="207"/>
      <c r="BO328" s="209"/>
      <c r="BP328" s="280"/>
      <c r="BQ328" s="164"/>
      <c r="BS328" s="275"/>
      <c r="BT328" s="275"/>
      <c r="BU328" s="275"/>
      <c r="BV328" s="275"/>
      <c r="BW328" s="275"/>
      <c r="BX328" s="275"/>
      <c r="BY328" s="275"/>
      <c r="BZ328" s="275"/>
      <c r="CA328" s="275"/>
      <c r="CB328" s="275"/>
      <c r="CC328" s="275"/>
      <c r="CD328" s="275"/>
      <c r="CE328" s="275"/>
      <c r="CG328" s="278"/>
      <c r="CI328" s="166"/>
      <c r="CJ328" s="166"/>
      <c r="CK328" s="166"/>
      <c r="CL328" s="282"/>
      <c r="CM328" s="166"/>
      <c r="CN328" s="166"/>
      <c r="CO328" s="166"/>
      <c r="CP328" s="282"/>
      <c r="CQ328" s="166"/>
      <c r="CR328" s="166"/>
      <c r="CS328" s="166"/>
      <c r="CT328" s="282"/>
      <c r="CU328" s="282"/>
      <c r="CV328" s="282"/>
      <c r="CW328" s="166"/>
      <c r="CX328" s="166"/>
      <c r="CY328" s="166"/>
    </row>
    <row r="329" spans="2:104" ht="4.5" customHeight="1" x14ac:dyDescent="0.25">
      <c r="C329" s="5"/>
      <c r="D329" s="5"/>
      <c r="E329" s="5"/>
      <c r="F329" s="5"/>
      <c r="G329" s="5"/>
      <c r="H329" s="5"/>
      <c r="I329" s="5"/>
      <c r="J329" s="5"/>
      <c r="K329" s="5"/>
      <c r="L329" s="5"/>
      <c r="M329" s="5"/>
      <c r="N329" s="5"/>
      <c r="O329" s="5"/>
      <c r="P329" s="5"/>
      <c r="Q329" s="5"/>
      <c r="R329" s="5"/>
      <c r="S329" s="5"/>
      <c r="T329" s="5"/>
      <c r="U329" s="5"/>
      <c r="V329" s="5"/>
      <c r="W329" s="5"/>
      <c r="X329" s="5"/>
      <c r="Y329" s="5"/>
      <c r="Z329" s="186"/>
      <c r="AA329" s="187"/>
      <c r="AB329" s="187"/>
      <c r="AC329" s="187"/>
      <c r="AD329" s="187"/>
      <c r="AE329" s="187"/>
      <c r="AF329" s="187"/>
      <c r="AG329" s="187"/>
      <c r="AH329" s="187"/>
      <c r="AI329" s="187"/>
      <c r="AJ329" s="187"/>
      <c r="AK329" s="187"/>
      <c r="AL329" s="188"/>
      <c r="AM329" s="192"/>
      <c r="AN329" s="193"/>
      <c r="AO329" s="193"/>
      <c r="AP329" s="194"/>
      <c r="AQ329" s="198"/>
      <c r="AR329" s="199"/>
      <c r="AS329" s="199"/>
      <c r="AT329" s="200"/>
      <c r="AU329" s="203"/>
      <c r="AV329" s="204"/>
      <c r="AW329" s="204"/>
      <c r="AX329" s="204"/>
      <c r="AY329" s="206"/>
      <c r="AZ329" s="206"/>
      <c r="BA329" s="206"/>
      <c r="BB329" s="206"/>
      <c r="BC329" s="206"/>
      <c r="BD329" s="206"/>
      <c r="BE329" s="206"/>
      <c r="BF329" s="206"/>
      <c r="BG329" s="206"/>
      <c r="BH329" s="206"/>
      <c r="BI329" s="208"/>
      <c r="BO329" s="209"/>
      <c r="BP329" s="280"/>
      <c r="BQ329" s="164"/>
      <c r="BS329" s="276"/>
      <c r="BT329" s="276"/>
      <c r="BU329" s="276"/>
      <c r="BV329" s="276"/>
      <c r="BW329" s="276"/>
      <c r="BX329" s="276"/>
      <c r="BY329" s="276"/>
      <c r="BZ329" s="276"/>
      <c r="CA329" s="276"/>
      <c r="CB329" s="276"/>
      <c r="CC329" s="276"/>
      <c r="CD329" s="276"/>
      <c r="CE329" s="276"/>
      <c r="CG329" s="279"/>
      <c r="CI329" s="167"/>
      <c r="CJ329" s="167"/>
      <c r="CK329" s="167"/>
      <c r="CL329" s="283"/>
      <c r="CM329" s="167"/>
      <c r="CN329" s="167"/>
      <c r="CO329" s="167"/>
      <c r="CP329" s="283"/>
      <c r="CQ329" s="167"/>
      <c r="CR329" s="167"/>
      <c r="CS329" s="167"/>
      <c r="CT329" s="283"/>
      <c r="CU329" s="283"/>
      <c r="CV329" s="283"/>
      <c r="CW329" s="167"/>
      <c r="CX329" s="167"/>
      <c r="CY329" s="167"/>
    </row>
    <row r="330" spans="2:104" ht="12" customHeight="1" x14ac:dyDescent="0.25">
      <c r="C330" s="49" t="str">
        <f>IF(BP330=TRUE,"  Consider calling to verify rebate availability.","")</f>
        <v/>
      </c>
      <c r="X330" s="5"/>
      <c r="Y330" s="5"/>
      <c r="Z330" s="258" t="str">
        <f>"Total  "</f>
        <v xml:space="preserve">Total  </v>
      </c>
      <c r="AA330" s="259"/>
      <c r="AB330" s="259"/>
      <c r="AC330" s="259"/>
      <c r="AD330" s="259"/>
      <c r="AE330" s="259"/>
      <c r="AF330" s="259"/>
      <c r="AG330" s="259"/>
      <c r="AH330" s="259"/>
      <c r="AI330" s="259"/>
      <c r="AJ330" s="259"/>
      <c r="AK330" s="259"/>
      <c r="AL330" s="260"/>
      <c r="AM330" s="261"/>
      <c r="AN330" s="262"/>
      <c r="AO330" s="262"/>
      <c r="AP330" s="263"/>
      <c r="AQ330" s="264" t="str">
        <f>IF(SUM(AQ298:AT325)=0,"",SUM(AQ298:AT325))</f>
        <v/>
      </c>
      <c r="AR330" s="265"/>
      <c r="AS330" s="265"/>
      <c r="AT330" s="266"/>
      <c r="AU330" s="267" t="str">
        <f>IF(SUM(AU298:AX329)=0,"",SUM(AU298:AX329))</f>
        <v/>
      </c>
      <c r="AV330" s="268"/>
      <c r="AW330" s="268"/>
      <c r="AX330" s="269"/>
      <c r="AY330" s="270" t="str">
        <f>IF(SUM(AY298:BB329)=0,"",SUM(AY298:BB329))</f>
        <v/>
      </c>
      <c r="AZ330" s="271"/>
      <c r="BA330" s="271"/>
      <c r="BB330" s="271"/>
      <c r="BC330" s="271"/>
      <c r="BD330" s="272"/>
      <c r="BE330" s="270" t="str">
        <f>IF(SUM(BE298:BH329)=0,"",SUM(BE298:BH329))</f>
        <v/>
      </c>
      <c r="BF330" s="271"/>
      <c r="BG330" s="271"/>
      <c r="BH330" s="271"/>
      <c r="BI330" s="273"/>
      <c r="BN330" s="42">
        <f>IF(BN292&lt;&gt;"",BN292,"")</f>
        <v>7</v>
      </c>
      <c r="BP330" s="41" t="str">
        <f>IF(AND(AU330&lt;&gt;"",AU330&gt;1000),TRUE,"")</f>
        <v/>
      </c>
      <c r="BQ330" s="98">
        <f>SUM(MAX(BN$12:BN329),0)</f>
        <v>7</v>
      </c>
      <c r="BS330" s="40"/>
      <c r="BT330" s="40"/>
      <c r="BU330" s="40"/>
      <c r="BV330" s="40"/>
      <c r="BW330" s="40"/>
      <c r="BX330" s="40"/>
      <c r="BY330" s="40"/>
      <c r="BZ330" s="40"/>
      <c r="CA330" s="40"/>
      <c r="CB330" s="40"/>
      <c r="CC330" s="40"/>
      <c r="CD330" s="40"/>
      <c r="CE330" s="40"/>
      <c r="CG330" s="46" t="str">
        <f t="shared" ref="CG330" si="1136">IF(SUM(CG298:CG329)=0,"",SUM(CG298:CG329))</f>
        <v/>
      </c>
      <c r="CI330" s="46" t="str">
        <f t="shared" ref="CI330:CS330" si="1137">IF(SUM(CI298:CI329)=0,"",SUM(CI298:CI329))</f>
        <v/>
      </c>
      <c r="CJ330" s="46" t="str">
        <f t="shared" si="1137"/>
        <v/>
      </c>
      <c r="CK330" s="46" t="str">
        <f t="shared" si="1137"/>
        <v/>
      </c>
      <c r="CL330" s="46" t="str">
        <f t="shared" si="1137"/>
        <v/>
      </c>
      <c r="CM330" s="46" t="str">
        <f t="shared" si="1137"/>
        <v/>
      </c>
      <c r="CN330" s="46" t="str">
        <f t="shared" si="1137"/>
        <v/>
      </c>
      <c r="CO330" s="46" t="str">
        <f t="shared" si="1137"/>
        <v/>
      </c>
      <c r="CP330" s="46" t="str">
        <f t="shared" si="1137"/>
        <v/>
      </c>
      <c r="CQ330" s="46" t="str">
        <f t="shared" si="1137"/>
        <v/>
      </c>
      <c r="CR330" s="46" t="str">
        <f t="shared" si="1137"/>
        <v/>
      </c>
      <c r="CS330" s="46" t="str">
        <f t="shared" si="1137"/>
        <v/>
      </c>
      <c r="CT330" s="47" t="str">
        <f t="shared" ref="CT330" si="1138">IF(OR(SUM(CT298:CT329)=0,SUM(CQ298:CQ329)=0),"",SUM(CT298:CT329)/SUM(CQ298:CQ329))</f>
        <v/>
      </c>
      <c r="CU330" s="47" t="str">
        <f t="shared" ref="CU330" si="1139">IF(OR(SUM(CU298:CU329)=0,SUM(CR298:CR329)=0),"",SUM(CU298:CU329)/SUM(CR298:CR329))</f>
        <v/>
      </c>
      <c r="CV330" s="47" t="str">
        <f>IF(OR(SUM(CV298:CV329)=0,SUM(CS298:CS329)=0),"",SUM(CV298:CV329)/SUM(CS298:CS329))</f>
        <v/>
      </c>
      <c r="CW330" s="48" t="str">
        <f t="shared" ref="CW330" si="1140">IF(OR(SUM(CW298:CW329)=0,SUM(CQ298:CQ329)=0),"",SUM(CW298:CW329)/SUM(CQ298:CQ329))</f>
        <v/>
      </c>
      <c r="CX330" s="48" t="str">
        <f t="shared" ref="CX330" si="1141">IF(OR(SUM(CX298:CX329)=0,SUM(CR298:CR329)=0),"",SUM(CX298:CX329)/SUM(CR298:CR329))</f>
        <v/>
      </c>
      <c r="CY330" s="48" t="str">
        <f>IF(OR(SUM(CY298:CY329)=0,SUM(CS298:CS329)=0),"",SUM(CY298:CY329)/SUM(CS298:CS329))</f>
        <v/>
      </c>
      <c r="CZ330" s="47" t="str">
        <f>IF(SUM(CW330:CY330)=0,"",AVERAGE(CW330:CY330))</f>
        <v/>
      </c>
    </row>
    <row r="331" spans="2:104" ht="4.5" customHeight="1" x14ac:dyDescent="0.25"/>
    <row r="332" spans="2:104" ht="15" customHeight="1" x14ac:dyDescent="0.25">
      <c r="B332" s="2"/>
      <c r="C332" s="3" t="str">
        <f>IF(BN332=0,"Template","Project "&amp;TEXT(BN332,"00"))</f>
        <v>Project 08</v>
      </c>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10"/>
      <c r="BN332" s="41">
        <f>SUM(MAX(BN$5:BN331),1)</f>
        <v>8</v>
      </c>
      <c r="BP332" s="42" t="str">
        <f>IF(AND(AU370&lt;&gt;"",AU370&gt;1000,L366=""),1,"")</f>
        <v/>
      </c>
    </row>
    <row r="333" spans="2:104" ht="4.5" customHeight="1" x14ac:dyDescent="0.25">
      <c r="V333" s="1"/>
      <c r="W333" s="1"/>
    </row>
    <row r="334" spans="2:104" ht="9" customHeight="1" x14ac:dyDescent="0.25">
      <c r="C334" s="151" t="s">
        <v>7</v>
      </c>
      <c r="D334" s="151"/>
      <c r="E334" s="151"/>
      <c r="F334" s="151"/>
      <c r="G334" s="151"/>
      <c r="H334" s="151"/>
      <c r="I334" s="151"/>
      <c r="J334" s="151"/>
      <c r="K334" s="151"/>
      <c r="L334" s="151"/>
      <c r="M334" s="151"/>
      <c r="N334" s="151"/>
      <c r="O334" s="151"/>
      <c r="P334" s="151"/>
      <c r="Q334" s="151"/>
      <c r="R334" s="151"/>
      <c r="S334" s="151"/>
      <c r="T334" s="151"/>
      <c r="U334" s="151"/>
      <c r="V334" s="151"/>
      <c r="W334" s="151"/>
      <c r="X334" s="5"/>
      <c r="Y334" s="5"/>
      <c r="Z334" s="257" t="s">
        <v>85</v>
      </c>
      <c r="AA334" s="169"/>
      <c r="AB334" s="169"/>
      <c r="AC334" s="169"/>
      <c r="AD334" s="169"/>
      <c r="AE334" s="169"/>
      <c r="AF334" s="169"/>
      <c r="AG334" s="169"/>
      <c r="AH334" s="169"/>
      <c r="AI334" s="169"/>
      <c r="AJ334" s="169"/>
      <c r="AK334" s="169"/>
      <c r="AL334" s="170"/>
      <c r="AM334" s="177" t="s">
        <v>6</v>
      </c>
      <c r="AN334" s="177"/>
      <c r="AO334" s="177"/>
      <c r="AP334" s="177"/>
      <c r="AQ334" s="177" t="s">
        <v>5</v>
      </c>
      <c r="AR334" s="177"/>
      <c r="AS334" s="177"/>
      <c r="AT334" s="177"/>
      <c r="AU334" s="177" t="s">
        <v>78</v>
      </c>
      <c r="AV334" s="177"/>
      <c r="AW334" s="177"/>
      <c r="AX334" s="177"/>
      <c r="AY334" s="177" t="s">
        <v>9</v>
      </c>
      <c r="AZ334" s="177"/>
      <c r="BA334" s="177"/>
      <c r="BB334" s="177"/>
      <c r="BC334" s="177"/>
      <c r="BD334" s="177"/>
      <c r="BE334" s="177" t="s">
        <v>10</v>
      </c>
      <c r="BF334" s="177"/>
      <c r="BG334" s="177"/>
      <c r="BH334" s="177"/>
      <c r="BI334" s="180"/>
    </row>
    <row r="335" spans="2:104" ht="4.5" customHeight="1" x14ac:dyDescent="0.25">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5"/>
      <c r="Y335" s="5"/>
      <c r="Z335" s="171"/>
      <c r="AA335" s="172"/>
      <c r="AB335" s="172"/>
      <c r="AC335" s="172"/>
      <c r="AD335" s="172"/>
      <c r="AE335" s="172"/>
      <c r="AF335" s="172"/>
      <c r="AG335" s="172"/>
      <c r="AH335" s="172"/>
      <c r="AI335" s="172"/>
      <c r="AJ335" s="172"/>
      <c r="AK335" s="172"/>
      <c r="AL335" s="173"/>
      <c r="AM335" s="178"/>
      <c r="AN335" s="178"/>
      <c r="AO335" s="178"/>
      <c r="AP335" s="178"/>
      <c r="AQ335" s="178"/>
      <c r="AR335" s="178"/>
      <c r="AS335" s="178"/>
      <c r="AT335" s="178"/>
      <c r="AU335" s="178"/>
      <c r="AV335" s="178"/>
      <c r="AW335" s="178"/>
      <c r="AX335" s="178"/>
      <c r="AY335" s="178"/>
      <c r="AZ335" s="178"/>
      <c r="BA335" s="178"/>
      <c r="BB335" s="178"/>
      <c r="BC335" s="178"/>
      <c r="BD335" s="178"/>
      <c r="BE335" s="178"/>
      <c r="BF335" s="178"/>
      <c r="BG335" s="178"/>
      <c r="BH335" s="178"/>
      <c r="BI335" s="181"/>
    </row>
    <row r="336" spans="2:104" ht="9" customHeight="1" x14ac:dyDescent="0.25">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5"/>
      <c r="Y336" s="5"/>
      <c r="Z336" s="171"/>
      <c r="AA336" s="172"/>
      <c r="AB336" s="172"/>
      <c r="AC336" s="172"/>
      <c r="AD336" s="172"/>
      <c r="AE336" s="172"/>
      <c r="AF336" s="172"/>
      <c r="AG336" s="172"/>
      <c r="AH336" s="172"/>
      <c r="AI336" s="172"/>
      <c r="AJ336" s="172"/>
      <c r="AK336" s="172"/>
      <c r="AL336" s="173"/>
      <c r="AM336" s="178"/>
      <c r="AN336" s="178"/>
      <c r="AO336" s="178"/>
      <c r="AP336" s="178"/>
      <c r="AQ336" s="178"/>
      <c r="AR336" s="178"/>
      <c r="AS336" s="178"/>
      <c r="AT336" s="178"/>
      <c r="AU336" s="178"/>
      <c r="AV336" s="178"/>
      <c r="AW336" s="178"/>
      <c r="AX336" s="178"/>
      <c r="AY336" s="178"/>
      <c r="AZ336" s="178"/>
      <c r="BA336" s="178"/>
      <c r="BB336" s="178"/>
      <c r="BC336" s="178"/>
      <c r="BD336" s="178"/>
      <c r="BE336" s="178"/>
      <c r="BF336" s="178"/>
      <c r="BG336" s="178"/>
      <c r="BH336" s="178"/>
      <c r="BI336" s="181"/>
    </row>
    <row r="337" spans="3:103" ht="4.5" customHeight="1" x14ac:dyDescent="0.25">
      <c r="C337" s="5"/>
      <c r="D337" s="5"/>
      <c r="E337" s="5"/>
      <c r="F337" s="5"/>
      <c r="G337" s="5"/>
      <c r="H337" s="5"/>
      <c r="I337" s="5"/>
      <c r="J337" s="5"/>
      <c r="K337" s="5"/>
      <c r="L337" s="5"/>
      <c r="M337" s="5"/>
      <c r="N337" s="5"/>
      <c r="O337" s="5"/>
      <c r="P337" s="5"/>
      <c r="Q337" s="5"/>
      <c r="R337" s="5"/>
      <c r="S337" s="5"/>
      <c r="T337" s="5"/>
      <c r="U337" s="5"/>
      <c r="V337" s="5"/>
      <c r="W337" s="5"/>
      <c r="X337" s="5"/>
      <c r="Y337" s="5"/>
      <c r="Z337" s="174"/>
      <c r="AA337" s="175"/>
      <c r="AB337" s="175"/>
      <c r="AC337" s="175"/>
      <c r="AD337" s="175"/>
      <c r="AE337" s="175"/>
      <c r="AF337" s="175"/>
      <c r="AG337" s="175"/>
      <c r="AH337" s="175"/>
      <c r="AI337" s="175"/>
      <c r="AJ337" s="175"/>
      <c r="AK337" s="175"/>
      <c r="AL337" s="176"/>
      <c r="AM337" s="179"/>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82"/>
    </row>
    <row r="338" spans="3:103" ht="9" customHeight="1" x14ac:dyDescent="0.25">
      <c r="C338" s="152" t="s">
        <v>2</v>
      </c>
      <c r="D338" s="152"/>
      <c r="E338" s="152"/>
      <c r="F338" s="152"/>
      <c r="G338" s="152"/>
      <c r="H338" s="152"/>
      <c r="I338" s="152"/>
      <c r="J338" s="152"/>
      <c r="K338" s="157"/>
      <c r="L338" s="210"/>
      <c r="M338" s="211"/>
      <c r="N338" s="211"/>
      <c r="O338" s="211"/>
      <c r="P338" s="211"/>
      <c r="Q338" s="211"/>
      <c r="R338" s="211"/>
      <c r="S338" s="211"/>
      <c r="T338" s="211"/>
      <c r="U338" s="211"/>
      <c r="V338" s="211"/>
      <c r="W338" s="212"/>
      <c r="X338" s="5"/>
      <c r="Y338" s="5"/>
      <c r="Z338" s="228" t="s">
        <v>191</v>
      </c>
      <c r="AA338" s="229"/>
      <c r="AB338" s="229"/>
      <c r="AC338" s="229"/>
      <c r="AD338" s="229"/>
      <c r="AE338" s="229"/>
      <c r="AF338" s="229"/>
      <c r="AG338" s="229"/>
      <c r="AH338" s="229"/>
      <c r="AI338" s="229"/>
      <c r="AJ338" s="229"/>
      <c r="AK338" s="229"/>
      <c r="AL338" s="230"/>
      <c r="AM338" s="237">
        <f>IF(SUM(BS338:BU341)=0,"",SUM(BS338:BU341))</f>
        <v>400</v>
      </c>
      <c r="AN338" s="238"/>
      <c r="AO338" s="238"/>
      <c r="AP338" s="239"/>
      <c r="AQ338" s="240"/>
      <c r="AR338" s="241"/>
      <c r="AS338" s="241"/>
      <c r="AT338" s="242"/>
      <c r="AU338" s="243" t="str">
        <f>IF(CL338&lt;&gt;"",CL338,"")</f>
        <v/>
      </c>
      <c r="AV338" s="244"/>
      <c r="AW338" s="244"/>
      <c r="AX338" s="244"/>
      <c r="AY338" s="245" t="str">
        <f>IF(CS338&lt;&gt;"",CS338,"")</f>
        <v/>
      </c>
      <c r="AZ338" s="245"/>
      <c r="BA338" s="245"/>
      <c r="BB338" s="245"/>
      <c r="BC338" s="245"/>
      <c r="BD338" s="245"/>
      <c r="BE338" s="245" t="str">
        <f>IF(CP338&lt;&gt;"",CP338,"")</f>
        <v/>
      </c>
      <c r="BF338" s="245"/>
      <c r="BG338" s="245"/>
      <c r="BH338" s="245"/>
      <c r="BI338" s="246"/>
      <c r="BO338" s="209">
        <v>1</v>
      </c>
      <c r="BQ338" s="164">
        <f>SUM(MAX(BN$12:BN341),BO338/10)</f>
        <v>8.1</v>
      </c>
      <c r="BS338" s="274" t="str">
        <f>IF(INDEX(BS$18:BS$49,MATCH($BO338,$BO$18:$BO$49,0))="","",INDEX(BS$18:BS$49,MATCH($BO338,$BO$18:$BO$49,0)))</f>
        <v/>
      </c>
      <c r="BT338" s="274" t="str">
        <f t="shared" ref="BT338:CE338" si="1142">IF(INDEX(BT$18:BT$49,MATCH($BO338,$BO$18:$BO$49,0))="","",INDEX(BT$18:BT$49,MATCH($BO338,$BO$18:$BO$49,0)))</f>
        <v/>
      </c>
      <c r="BU338" s="274">
        <f t="shared" si="1142"/>
        <v>400</v>
      </c>
      <c r="BV338" s="274" t="str">
        <f>IF(INDEX(BV$18:BV$49,MATCH($BO338,$BO$18:$BO$49,0))="","",INDEX(BV$18:BV$49,MATCH($BO338,$BO$18:$BO$49,0)))</f>
        <v/>
      </c>
      <c r="BW338" s="274" t="str">
        <f>IF(INDEX(BW$18:BW$49,MATCH($BO338,$BO$18:$BO$49,0))="","",INDEX(BW$18:BW$49,MATCH($BO338,$BO$18:$BO$49,0)))</f>
        <v/>
      </c>
      <c r="BX338" s="274">
        <f>IF(INDEX(BX$18:BX$49,MATCH($BO338,$BO$18:$BO$49,0))="","",INDEX(BX$18:BX$49,MATCH($BO338,$BO$18:$BO$49,0)))</f>
        <v>24.295754000000002</v>
      </c>
      <c r="BY338" s="274" t="str">
        <f t="shared" si="1142"/>
        <v/>
      </c>
      <c r="BZ338" s="274" t="str">
        <f t="shared" si="1142"/>
        <v/>
      </c>
      <c r="CA338" s="274">
        <f t="shared" si="1142"/>
        <v>11196.2</v>
      </c>
      <c r="CB338" s="274" t="str">
        <f t="shared" si="1142"/>
        <v/>
      </c>
      <c r="CC338" s="274" t="str">
        <f t="shared" si="1142"/>
        <v/>
      </c>
      <c r="CD338" s="274">
        <f t="shared" si="1142"/>
        <v>1</v>
      </c>
      <c r="CE338" s="274">
        <f t="shared" si="1142"/>
        <v>8</v>
      </c>
      <c r="CG338" s="277" t="str">
        <f>IF(AQ338="","",IF(ISERROR(VALUE(AQ338)),"",AQ338))</f>
        <v/>
      </c>
      <c r="CI338" s="165" t="str">
        <f>IF(AND(BS338&lt;&gt;"",$CG338&lt;&gt;""),PRODUCT(BS338,$CG338),"")</f>
        <v/>
      </c>
      <c r="CJ338" s="165" t="str">
        <f>IF(AND(BT338&lt;&gt;"",$CG338&lt;&gt;""),PRODUCT(BT338,$CG338),"")</f>
        <v/>
      </c>
      <c r="CK338" s="165" t="str">
        <f>IF(AND(BU338&lt;&gt;"",$CG338&lt;&gt;""),PRODUCT(BU338,$CG338),"")</f>
        <v/>
      </c>
      <c r="CL338" s="281" t="str">
        <f>IF(SUM(CI338:CK341)=0,"",SUM(CI338:CK341))</f>
        <v/>
      </c>
      <c r="CM338" s="165" t="str">
        <f>IF(AND(BV338&lt;&gt;"",$CG338&lt;&gt;""),PRODUCT(BV338,$CG338),"")</f>
        <v/>
      </c>
      <c r="CN338" s="165" t="str">
        <f t="shared" ref="CN338" si="1143">IF(AND(BW338&lt;&gt;"",$CG338&lt;&gt;""),PRODUCT(BW338,$CG338),"")</f>
        <v/>
      </c>
      <c r="CO338" s="165" t="str">
        <f t="shared" ref="CO338" si="1144">IF(AND(BX338&lt;&gt;"",$CG338&lt;&gt;""),PRODUCT(BX338,$CG338),"")</f>
        <v/>
      </c>
      <c r="CP338" s="281" t="str">
        <f>IF(SUM(CM338:CO341)=0,"",SUM(CM338:CO341))</f>
        <v/>
      </c>
      <c r="CQ338" s="165" t="str">
        <f>IF(AND(BY338&lt;&gt;"",$CG338&lt;&gt;""),PRODUCT(BY338,$CG338),"")</f>
        <v/>
      </c>
      <c r="CR338" s="165" t="str">
        <f t="shared" ref="CR338" si="1145">IF(AND(BZ338&lt;&gt;"",$CG338&lt;&gt;""),PRODUCT(BZ338,$CG338),"")</f>
        <v/>
      </c>
      <c r="CS338" s="165" t="str">
        <f t="shared" ref="CS338" si="1146">IF(AND(CA338&lt;&gt;"",$CG338&lt;&gt;""),PRODUCT(CA338,$CG338),"")</f>
        <v/>
      </c>
      <c r="CT338" s="281" t="str">
        <f>IF(AND(CB338&lt;&gt;"",CQ338&lt;&gt;""),PRODUCT(CB338,CQ338),"")</f>
        <v/>
      </c>
      <c r="CU338" s="281" t="str">
        <f t="shared" ref="CU338" si="1147">IF(AND(CC338&lt;&gt;"",CR338&lt;&gt;""),PRODUCT(CC338,CR338),"")</f>
        <v/>
      </c>
      <c r="CV338" s="281" t="str">
        <f>IF(AND(CD338&lt;&gt;"",CS338&lt;&gt;""),PRODUCT(CD338,CS338),"")</f>
        <v/>
      </c>
      <c r="CW338" s="165" t="str">
        <f>IF(AND($CE338&lt;&gt;"",CQ338&lt;&gt;""),PRODUCT($CE338,CQ338),"")</f>
        <v/>
      </c>
      <c r="CX338" s="165" t="str">
        <f t="shared" ref="CX338" si="1148">IF(AND($CE338&lt;&gt;"",CR338&lt;&gt;""),PRODUCT($CE338,CR338),"")</f>
        <v/>
      </c>
      <c r="CY338" s="165" t="str">
        <f t="shared" ref="CY338" si="1149">IF(AND($CE338&lt;&gt;"",CS338&lt;&gt;""),PRODUCT($CE338,CS338),"")</f>
        <v/>
      </c>
    </row>
    <row r="339" spans="3:103" ht="4.5" customHeight="1" x14ac:dyDescent="0.25">
      <c r="C339" s="152"/>
      <c r="D339" s="152"/>
      <c r="E339" s="152"/>
      <c r="F339" s="152"/>
      <c r="G339" s="152"/>
      <c r="H339" s="152"/>
      <c r="I339" s="152"/>
      <c r="J339" s="152"/>
      <c r="K339" s="157"/>
      <c r="L339" s="213"/>
      <c r="M339" s="214"/>
      <c r="N339" s="214"/>
      <c r="O339" s="214"/>
      <c r="P339" s="214"/>
      <c r="Q339" s="214"/>
      <c r="R339" s="214"/>
      <c r="S339" s="214"/>
      <c r="T339" s="214"/>
      <c r="U339" s="214"/>
      <c r="V339" s="214"/>
      <c r="W339" s="215"/>
      <c r="X339" s="5"/>
      <c r="Y339" s="5"/>
      <c r="Z339" s="231"/>
      <c r="AA339" s="232"/>
      <c r="AB339" s="232"/>
      <c r="AC339" s="232"/>
      <c r="AD339" s="232"/>
      <c r="AE339" s="232"/>
      <c r="AF339" s="232"/>
      <c r="AG339" s="232"/>
      <c r="AH339" s="232"/>
      <c r="AI339" s="232"/>
      <c r="AJ339" s="232"/>
      <c r="AK339" s="232"/>
      <c r="AL339" s="233"/>
      <c r="AM339" s="189"/>
      <c r="AN339" s="190"/>
      <c r="AO339" s="190"/>
      <c r="AP339" s="191"/>
      <c r="AQ339" s="195"/>
      <c r="AR339" s="196"/>
      <c r="AS339" s="196"/>
      <c r="AT339" s="197"/>
      <c r="AU339" s="201"/>
      <c r="AV339" s="202"/>
      <c r="AW339" s="202"/>
      <c r="AX339" s="202"/>
      <c r="AY339" s="205"/>
      <c r="AZ339" s="205"/>
      <c r="BA339" s="205"/>
      <c r="BB339" s="205"/>
      <c r="BC339" s="205"/>
      <c r="BD339" s="205"/>
      <c r="BE339" s="205"/>
      <c r="BF339" s="205"/>
      <c r="BG339" s="205"/>
      <c r="BH339" s="205"/>
      <c r="BI339" s="207"/>
      <c r="BO339" s="209"/>
      <c r="BQ339" s="164"/>
      <c r="BS339" s="275"/>
      <c r="BT339" s="275"/>
      <c r="BU339" s="275"/>
      <c r="BV339" s="275"/>
      <c r="BW339" s="275"/>
      <c r="BX339" s="275"/>
      <c r="BY339" s="275"/>
      <c r="BZ339" s="275"/>
      <c r="CA339" s="275"/>
      <c r="CB339" s="275"/>
      <c r="CC339" s="275"/>
      <c r="CD339" s="275"/>
      <c r="CE339" s="275"/>
      <c r="CG339" s="278"/>
      <c r="CI339" s="166"/>
      <c r="CJ339" s="166"/>
      <c r="CK339" s="166"/>
      <c r="CL339" s="282"/>
      <c r="CM339" s="166"/>
      <c r="CN339" s="166"/>
      <c r="CO339" s="166"/>
      <c r="CP339" s="282"/>
      <c r="CQ339" s="166"/>
      <c r="CR339" s="166"/>
      <c r="CS339" s="166"/>
      <c r="CT339" s="282"/>
      <c r="CU339" s="282"/>
      <c r="CV339" s="282"/>
      <c r="CW339" s="166"/>
      <c r="CX339" s="166"/>
      <c r="CY339" s="166"/>
    </row>
    <row r="340" spans="3:103" ht="9" customHeight="1" x14ac:dyDescent="0.25">
      <c r="C340" s="152"/>
      <c r="D340" s="152"/>
      <c r="E340" s="152"/>
      <c r="F340" s="152"/>
      <c r="G340" s="152"/>
      <c r="H340" s="152"/>
      <c r="I340" s="152"/>
      <c r="J340" s="152"/>
      <c r="K340" s="157"/>
      <c r="L340" s="216"/>
      <c r="M340" s="217"/>
      <c r="N340" s="217"/>
      <c r="O340" s="217"/>
      <c r="P340" s="217"/>
      <c r="Q340" s="217"/>
      <c r="R340" s="217"/>
      <c r="S340" s="217"/>
      <c r="T340" s="217"/>
      <c r="U340" s="217"/>
      <c r="V340" s="217"/>
      <c r="W340" s="218"/>
      <c r="X340" s="5"/>
      <c r="Y340" s="5"/>
      <c r="Z340" s="231"/>
      <c r="AA340" s="232"/>
      <c r="AB340" s="232"/>
      <c r="AC340" s="232"/>
      <c r="AD340" s="232"/>
      <c r="AE340" s="232"/>
      <c r="AF340" s="232"/>
      <c r="AG340" s="232"/>
      <c r="AH340" s="232"/>
      <c r="AI340" s="232"/>
      <c r="AJ340" s="232"/>
      <c r="AK340" s="232"/>
      <c r="AL340" s="233"/>
      <c r="AM340" s="189"/>
      <c r="AN340" s="190"/>
      <c r="AO340" s="190"/>
      <c r="AP340" s="191"/>
      <c r="AQ340" s="195"/>
      <c r="AR340" s="196"/>
      <c r="AS340" s="196"/>
      <c r="AT340" s="197"/>
      <c r="AU340" s="201"/>
      <c r="AV340" s="202"/>
      <c r="AW340" s="202"/>
      <c r="AX340" s="202"/>
      <c r="AY340" s="205"/>
      <c r="AZ340" s="205"/>
      <c r="BA340" s="205"/>
      <c r="BB340" s="205"/>
      <c r="BC340" s="205"/>
      <c r="BD340" s="205"/>
      <c r="BE340" s="205"/>
      <c r="BF340" s="205"/>
      <c r="BG340" s="205"/>
      <c r="BH340" s="205"/>
      <c r="BI340" s="207"/>
      <c r="BO340" s="209"/>
      <c r="BQ340" s="164"/>
      <c r="BS340" s="275"/>
      <c r="BT340" s="275"/>
      <c r="BU340" s="275"/>
      <c r="BV340" s="275"/>
      <c r="BW340" s="275"/>
      <c r="BX340" s="275"/>
      <c r="BY340" s="275"/>
      <c r="BZ340" s="275"/>
      <c r="CA340" s="275"/>
      <c r="CB340" s="275"/>
      <c r="CC340" s="275"/>
      <c r="CD340" s="275"/>
      <c r="CE340" s="275"/>
      <c r="CG340" s="278"/>
      <c r="CI340" s="166"/>
      <c r="CJ340" s="166"/>
      <c r="CK340" s="166"/>
      <c r="CL340" s="282"/>
      <c r="CM340" s="166"/>
      <c r="CN340" s="166"/>
      <c r="CO340" s="166"/>
      <c r="CP340" s="282"/>
      <c r="CQ340" s="166"/>
      <c r="CR340" s="166"/>
      <c r="CS340" s="166"/>
      <c r="CT340" s="282"/>
      <c r="CU340" s="282"/>
      <c r="CV340" s="282"/>
      <c r="CW340" s="166"/>
      <c r="CX340" s="166"/>
      <c r="CY340" s="166"/>
    </row>
    <row r="341" spans="3:103" ht="4.5" customHeight="1" x14ac:dyDescent="0.25">
      <c r="C341" s="6"/>
      <c r="D341" s="6"/>
      <c r="E341" s="6"/>
      <c r="F341" s="6"/>
      <c r="G341" s="6"/>
      <c r="H341" s="6"/>
      <c r="I341" s="6"/>
      <c r="J341" s="6"/>
      <c r="K341" s="6"/>
      <c r="L341" s="5"/>
      <c r="M341" s="5"/>
      <c r="N341" s="5"/>
      <c r="O341" s="5"/>
      <c r="P341" s="5"/>
      <c r="Q341" s="5"/>
      <c r="R341" s="5"/>
      <c r="S341" s="5"/>
      <c r="T341" s="5"/>
      <c r="U341" s="5"/>
      <c r="V341" s="5"/>
      <c r="W341" s="5"/>
      <c r="X341" s="5"/>
      <c r="Y341" s="5"/>
      <c r="Z341" s="234"/>
      <c r="AA341" s="235"/>
      <c r="AB341" s="235"/>
      <c r="AC341" s="235"/>
      <c r="AD341" s="235"/>
      <c r="AE341" s="235"/>
      <c r="AF341" s="235"/>
      <c r="AG341" s="235"/>
      <c r="AH341" s="235"/>
      <c r="AI341" s="235"/>
      <c r="AJ341" s="235"/>
      <c r="AK341" s="235"/>
      <c r="AL341" s="236"/>
      <c r="AM341" s="189"/>
      <c r="AN341" s="190"/>
      <c r="AO341" s="190"/>
      <c r="AP341" s="191"/>
      <c r="AQ341" s="195"/>
      <c r="AR341" s="196"/>
      <c r="AS341" s="196"/>
      <c r="AT341" s="197"/>
      <c r="AU341" s="201"/>
      <c r="AV341" s="202"/>
      <c r="AW341" s="202"/>
      <c r="AX341" s="202"/>
      <c r="AY341" s="205"/>
      <c r="AZ341" s="205"/>
      <c r="BA341" s="205"/>
      <c r="BB341" s="205"/>
      <c r="BC341" s="205"/>
      <c r="BD341" s="205"/>
      <c r="BE341" s="205"/>
      <c r="BF341" s="205"/>
      <c r="BG341" s="205"/>
      <c r="BH341" s="205"/>
      <c r="BI341" s="207"/>
      <c r="BO341" s="209"/>
      <c r="BQ341" s="164"/>
      <c r="BS341" s="276"/>
      <c r="BT341" s="276"/>
      <c r="BU341" s="276"/>
      <c r="BV341" s="276"/>
      <c r="BW341" s="276"/>
      <c r="BX341" s="276"/>
      <c r="BY341" s="276"/>
      <c r="BZ341" s="276"/>
      <c r="CA341" s="276"/>
      <c r="CB341" s="276"/>
      <c r="CC341" s="276"/>
      <c r="CD341" s="276"/>
      <c r="CE341" s="276"/>
      <c r="CG341" s="279"/>
      <c r="CI341" s="167"/>
      <c r="CJ341" s="167"/>
      <c r="CK341" s="167"/>
      <c r="CL341" s="283"/>
      <c r="CM341" s="167"/>
      <c r="CN341" s="167"/>
      <c r="CO341" s="167"/>
      <c r="CP341" s="283"/>
      <c r="CQ341" s="167"/>
      <c r="CR341" s="167"/>
      <c r="CS341" s="167"/>
      <c r="CT341" s="283"/>
      <c r="CU341" s="283"/>
      <c r="CV341" s="283"/>
      <c r="CW341" s="167"/>
      <c r="CX341" s="167"/>
      <c r="CY341" s="167"/>
    </row>
    <row r="342" spans="3:103" ht="9" customHeight="1" x14ac:dyDescent="0.25">
      <c r="C342" s="152" t="s">
        <v>3</v>
      </c>
      <c r="D342" s="152"/>
      <c r="E342" s="152"/>
      <c r="F342" s="152"/>
      <c r="G342" s="152"/>
      <c r="H342" s="152"/>
      <c r="I342" s="152"/>
      <c r="J342" s="152"/>
      <c r="K342" s="157"/>
      <c r="L342" s="210"/>
      <c r="M342" s="211"/>
      <c r="N342" s="211"/>
      <c r="O342" s="211"/>
      <c r="P342" s="211"/>
      <c r="Q342" s="211"/>
      <c r="R342" s="211"/>
      <c r="S342" s="211"/>
      <c r="T342" s="211"/>
      <c r="U342" s="211"/>
      <c r="V342" s="211"/>
      <c r="W342" s="212"/>
      <c r="X342" s="5"/>
      <c r="Y342" s="5"/>
      <c r="Z342" s="219" t="s">
        <v>192</v>
      </c>
      <c r="AA342" s="220"/>
      <c r="AB342" s="220"/>
      <c r="AC342" s="220"/>
      <c r="AD342" s="220"/>
      <c r="AE342" s="220"/>
      <c r="AF342" s="220"/>
      <c r="AG342" s="220"/>
      <c r="AH342" s="220"/>
      <c r="AI342" s="220"/>
      <c r="AJ342" s="220"/>
      <c r="AK342" s="220"/>
      <c r="AL342" s="221"/>
      <c r="AM342" s="189">
        <f t="shared" ref="AM342" si="1150">IF(SUM(BS342:BU345)=0,"",SUM(BS342:BU345))</f>
        <v>50</v>
      </c>
      <c r="AN342" s="190"/>
      <c r="AO342" s="190"/>
      <c r="AP342" s="191"/>
      <c r="AQ342" s="195"/>
      <c r="AR342" s="196"/>
      <c r="AS342" s="196"/>
      <c r="AT342" s="197"/>
      <c r="AU342" s="201" t="str">
        <f>IF(CL342&lt;&gt;"",CL342,"")</f>
        <v/>
      </c>
      <c r="AV342" s="202"/>
      <c r="AW342" s="202"/>
      <c r="AX342" s="202"/>
      <c r="AY342" s="205" t="str">
        <f>IF(CS342&lt;&gt;"",CS342,"")</f>
        <v/>
      </c>
      <c r="AZ342" s="205"/>
      <c r="BA342" s="205"/>
      <c r="BB342" s="205"/>
      <c r="BC342" s="205"/>
      <c r="BD342" s="205"/>
      <c r="BE342" s="205" t="str">
        <f>IF(CP342&lt;&gt;"",CP342,"")</f>
        <v/>
      </c>
      <c r="BF342" s="205"/>
      <c r="BG342" s="205"/>
      <c r="BH342" s="205"/>
      <c r="BI342" s="207"/>
      <c r="BO342" s="209">
        <v>2</v>
      </c>
      <c r="BQ342" s="164">
        <f>SUM(MAX(BN$12:BN345),BO342/10)</f>
        <v>8.1999999999999993</v>
      </c>
      <c r="BS342" s="274" t="str">
        <f t="shared" ref="BS342:CE342" si="1151">IF(INDEX(BS$18:BS$49,MATCH($BO342,$BO$18:$BO$49,0))="","",INDEX(BS$18:BS$49,MATCH($BO342,$BO$18:$BO$49,0)))</f>
        <v/>
      </c>
      <c r="BT342" s="274" t="str">
        <f t="shared" si="1151"/>
        <v/>
      </c>
      <c r="BU342" s="274">
        <f t="shared" si="1151"/>
        <v>50</v>
      </c>
      <c r="BV342" s="274" t="str">
        <f>IF(INDEX(BV$18:BV$49,MATCH($BO342,$BO$18:$BO$49,0))="","",INDEX(BV$18:BV$49,MATCH($BO342,$BO$18:$BO$49,0)))</f>
        <v/>
      </c>
      <c r="BW342" s="274" t="str">
        <f>IF(INDEX(BW$18:BW$49,MATCH($BO342,$BO$18:$BO$49,0))="","",INDEX(BW$18:BW$49,MATCH($BO342,$BO$18:$BO$49,0)))</f>
        <v/>
      </c>
      <c r="BX342" s="274" t="str">
        <f>IF(INDEX(BX$18:BX$49,MATCH($BO342,$BO$18:$BO$49,0))="","",INDEX(BX$18:BX$49,MATCH($BO342,$BO$18:$BO$49,0)))</f>
        <v/>
      </c>
      <c r="BY342" s="274" t="str">
        <f t="shared" si="1151"/>
        <v/>
      </c>
      <c r="BZ342" s="274" t="str">
        <f t="shared" si="1151"/>
        <v/>
      </c>
      <c r="CA342" s="274" t="str">
        <f t="shared" si="1151"/>
        <v/>
      </c>
      <c r="CB342" s="274" t="str">
        <f t="shared" si="1151"/>
        <v/>
      </c>
      <c r="CC342" s="274" t="str">
        <f t="shared" si="1151"/>
        <v/>
      </c>
      <c r="CD342" s="274">
        <f t="shared" si="1151"/>
        <v>1</v>
      </c>
      <c r="CE342" s="274">
        <f t="shared" si="1151"/>
        <v>8</v>
      </c>
      <c r="CG342" s="277" t="str">
        <f>IF(AQ342="","",IF(ISERROR(VALUE(AQ342)),"",AQ342))</f>
        <v/>
      </c>
      <c r="CI342" s="165" t="str">
        <f>IF(AND(BS342&lt;&gt;"",$CG342&lt;&gt;""),PRODUCT(BS342,$CG342),"")</f>
        <v/>
      </c>
      <c r="CJ342" s="165" t="str">
        <f>IF(AND(BT342&lt;&gt;"",$CG342&lt;&gt;""),PRODUCT(BT342,$CG342),"")</f>
        <v/>
      </c>
      <c r="CK342" s="165" t="str">
        <f>IF(AND(BU342&lt;&gt;"",$CG342&lt;&gt;""),PRODUCT(BU342,$CG342),"")</f>
        <v/>
      </c>
      <c r="CL342" s="281" t="str">
        <f t="shared" ref="CL342" si="1152">IF(SUM(CI342:CK345)=0,"",SUM(CI342:CK345))</f>
        <v/>
      </c>
      <c r="CM342" s="165" t="str">
        <f t="shared" ref="CM342" si="1153">IF(AND(BV342&lt;&gt;"",$CG342&lt;&gt;""),PRODUCT(BV342,$CG342),"")</f>
        <v/>
      </c>
      <c r="CN342" s="165" t="str">
        <f t="shared" ref="CN342" si="1154">IF(AND(BW342&lt;&gt;"",$CG342&lt;&gt;""),PRODUCT(BW342,$CG342),"")</f>
        <v/>
      </c>
      <c r="CO342" s="165" t="str">
        <f t="shared" ref="CO342" si="1155">IF(AND(BX342&lt;&gt;"",$CG342&lt;&gt;""),PRODUCT(BX342,$CG342),"")</f>
        <v/>
      </c>
      <c r="CP342" s="281" t="str">
        <f t="shared" ref="CP342" si="1156">IF(SUM(CM342:CO345)=0,"",SUM(CM342:CO345))</f>
        <v/>
      </c>
      <c r="CQ342" s="165" t="str">
        <f t="shared" ref="CQ342" si="1157">IF(AND(BY342&lt;&gt;"",$CG342&lt;&gt;""),PRODUCT(BY342,$CG342),"")</f>
        <v/>
      </c>
      <c r="CR342" s="165" t="str">
        <f t="shared" ref="CR342" si="1158">IF(AND(BZ342&lt;&gt;"",$CG342&lt;&gt;""),PRODUCT(BZ342,$CG342),"")</f>
        <v/>
      </c>
      <c r="CS342" s="165" t="str">
        <f t="shared" ref="CS342" si="1159">IF(AND(CA342&lt;&gt;"",$CG342&lt;&gt;""),PRODUCT(CA342,$CG342),"")</f>
        <v/>
      </c>
      <c r="CT342" s="281" t="str">
        <f t="shared" ref="CT342" si="1160">IF(AND(CB342&lt;&gt;"",CQ342&lt;&gt;""),PRODUCT(CB342,CQ342),"")</f>
        <v/>
      </c>
      <c r="CU342" s="281" t="str">
        <f t="shared" ref="CU342" si="1161">IF(AND(CC342&lt;&gt;"",CR342&lt;&gt;""),PRODUCT(CC342,CR342),"")</f>
        <v/>
      </c>
      <c r="CV342" s="281" t="str">
        <f t="shared" ref="CV342" si="1162">IF(AND(CD342&lt;&gt;"",CS342&lt;&gt;""),PRODUCT(CD342,CS342),"")</f>
        <v/>
      </c>
      <c r="CW342" s="165" t="str">
        <f t="shared" ref="CW342" si="1163">IF(AND($CE342&lt;&gt;"",CQ342&lt;&gt;""),PRODUCT($CE342,CQ342),"")</f>
        <v/>
      </c>
      <c r="CX342" s="165" t="str">
        <f t="shared" ref="CX342" si="1164">IF(AND($CE342&lt;&gt;"",CR342&lt;&gt;""),PRODUCT($CE342,CR342),"")</f>
        <v/>
      </c>
      <c r="CY342" s="165" t="str">
        <f t="shared" ref="CY342" si="1165">IF(AND($CE342&lt;&gt;"",CS342&lt;&gt;""),PRODUCT($CE342,CS342),"")</f>
        <v/>
      </c>
    </row>
    <row r="343" spans="3:103" ht="4.5" customHeight="1" x14ac:dyDescent="0.25">
      <c r="C343" s="152"/>
      <c r="D343" s="152"/>
      <c r="E343" s="152"/>
      <c r="F343" s="152"/>
      <c r="G343" s="152"/>
      <c r="H343" s="152"/>
      <c r="I343" s="152"/>
      <c r="J343" s="152"/>
      <c r="K343" s="157"/>
      <c r="L343" s="213"/>
      <c r="M343" s="214"/>
      <c r="N343" s="214"/>
      <c r="O343" s="214"/>
      <c r="P343" s="214"/>
      <c r="Q343" s="214"/>
      <c r="R343" s="214"/>
      <c r="S343" s="214"/>
      <c r="T343" s="214"/>
      <c r="U343" s="214"/>
      <c r="V343" s="214"/>
      <c r="W343" s="215"/>
      <c r="X343" s="5"/>
      <c r="Y343" s="5"/>
      <c r="Z343" s="222"/>
      <c r="AA343" s="223"/>
      <c r="AB343" s="223"/>
      <c r="AC343" s="223"/>
      <c r="AD343" s="223"/>
      <c r="AE343" s="223"/>
      <c r="AF343" s="223"/>
      <c r="AG343" s="223"/>
      <c r="AH343" s="223"/>
      <c r="AI343" s="223"/>
      <c r="AJ343" s="223"/>
      <c r="AK343" s="223"/>
      <c r="AL343" s="224"/>
      <c r="AM343" s="189"/>
      <c r="AN343" s="190"/>
      <c r="AO343" s="190"/>
      <c r="AP343" s="191"/>
      <c r="AQ343" s="195"/>
      <c r="AR343" s="196"/>
      <c r="AS343" s="196"/>
      <c r="AT343" s="197"/>
      <c r="AU343" s="201"/>
      <c r="AV343" s="202"/>
      <c r="AW343" s="202"/>
      <c r="AX343" s="202"/>
      <c r="AY343" s="205"/>
      <c r="AZ343" s="205"/>
      <c r="BA343" s="205"/>
      <c r="BB343" s="205"/>
      <c r="BC343" s="205"/>
      <c r="BD343" s="205"/>
      <c r="BE343" s="205"/>
      <c r="BF343" s="205"/>
      <c r="BG343" s="205"/>
      <c r="BH343" s="205"/>
      <c r="BI343" s="207"/>
      <c r="BO343" s="209"/>
      <c r="BQ343" s="164"/>
      <c r="BS343" s="275"/>
      <c r="BT343" s="275"/>
      <c r="BU343" s="275"/>
      <c r="BV343" s="275"/>
      <c r="BW343" s="275"/>
      <c r="BX343" s="275"/>
      <c r="BY343" s="275"/>
      <c r="BZ343" s="275"/>
      <c r="CA343" s="275"/>
      <c r="CB343" s="275"/>
      <c r="CC343" s="275"/>
      <c r="CD343" s="275"/>
      <c r="CE343" s="275"/>
      <c r="CG343" s="278"/>
      <c r="CI343" s="166"/>
      <c r="CJ343" s="166"/>
      <c r="CK343" s="166"/>
      <c r="CL343" s="282"/>
      <c r="CM343" s="166"/>
      <c r="CN343" s="166"/>
      <c r="CO343" s="166"/>
      <c r="CP343" s="282"/>
      <c r="CQ343" s="166"/>
      <c r="CR343" s="166"/>
      <c r="CS343" s="166"/>
      <c r="CT343" s="282"/>
      <c r="CU343" s="282"/>
      <c r="CV343" s="282"/>
      <c r="CW343" s="166"/>
      <c r="CX343" s="166"/>
      <c r="CY343" s="166"/>
    </row>
    <row r="344" spans="3:103" ht="9" customHeight="1" x14ac:dyDescent="0.25">
      <c r="C344" s="152"/>
      <c r="D344" s="152"/>
      <c r="E344" s="152"/>
      <c r="F344" s="152"/>
      <c r="G344" s="152"/>
      <c r="H344" s="152"/>
      <c r="I344" s="152"/>
      <c r="J344" s="152"/>
      <c r="K344" s="157"/>
      <c r="L344" s="216"/>
      <c r="M344" s="217"/>
      <c r="N344" s="217"/>
      <c r="O344" s="217"/>
      <c r="P344" s="217"/>
      <c r="Q344" s="217"/>
      <c r="R344" s="217"/>
      <c r="S344" s="217"/>
      <c r="T344" s="217"/>
      <c r="U344" s="217"/>
      <c r="V344" s="217"/>
      <c r="W344" s="218"/>
      <c r="X344" s="5"/>
      <c r="Y344" s="5"/>
      <c r="Z344" s="222"/>
      <c r="AA344" s="223"/>
      <c r="AB344" s="223"/>
      <c r="AC344" s="223"/>
      <c r="AD344" s="223"/>
      <c r="AE344" s="223"/>
      <c r="AF344" s="223"/>
      <c r="AG344" s="223"/>
      <c r="AH344" s="223"/>
      <c r="AI344" s="223"/>
      <c r="AJ344" s="223"/>
      <c r="AK344" s="223"/>
      <c r="AL344" s="224"/>
      <c r="AM344" s="189"/>
      <c r="AN344" s="190"/>
      <c r="AO344" s="190"/>
      <c r="AP344" s="191"/>
      <c r="AQ344" s="195"/>
      <c r="AR344" s="196"/>
      <c r="AS344" s="196"/>
      <c r="AT344" s="197"/>
      <c r="AU344" s="201"/>
      <c r="AV344" s="202"/>
      <c r="AW344" s="202"/>
      <c r="AX344" s="202"/>
      <c r="AY344" s="205"/>
      <c r="AZ344" s="205"/>
      <c r="BA344" s="205"/>
      <c r="BB344" s="205"/>
      <c r="BC344" s="205"/>
      <c r="BD344" s="205"/>
      <c r="BE344" s="205"/>
      <c r="BF344" s="205"/>
      <c r="BG344" s="205"/>
      <c r="BH344" s="205"/>
      <c r="BI344" s="207"/>
      <c r="BO344" s="209"/>
      <c r="BQ344" s="164"/>
      <c r="BS344" s="275"/>
      <c r="BT344" s="275"/>
      <c r="BU344" s="275"/>
      <c r="BV344" s="275"/>
      <c r="BW344" s="275"/>
      <c r="BX344" s="275"/>
      <c r="BY344" s="275"/>
      <c r="BZ344" s="275"/>
      <c r="CA344" s="275"/>
      <c r="CB344" s="275"/>
      <c r="CC344" s="275"/>
      <c r="CD344" s="275"/>
      <c r="CE344" s="275"/>
      <c r="CG344" s="278"/>
      <c r="CI344" s="166"/>
      <c r="CJ344" s="166"/>
      <c r="CK344" s="166"/>
      <c r="CL344" s="282"/>
      <c r="CM344" s="166"/>
      <c r="CN344" s="166"/>
      <c r="CO344" s="166"/>
      <c r="CP344" s="282"/>
      <c r="CQ344" s="166"/>
      <c r="CR344" s="166"/>
      <c r="CS344" s="166"/>
      <c r="CT344" s="282"/>
      <c r="CU344" s="282"/>
      <c r="CV344" s="282"/>
      <c r="CW344" s="166"/>
      <c r="CX344" s="166"/>
      <c r="CY344" s="166"/>
    </row>
    <row r="345" spans="3:103" ht="4.5" customHeight="1" x14ac:dyDescent="0.25">
      <c r="C345" s="6"/>
      <c r="D345" s="6"/>
      <c r="E345" s="6"/>
      <c r="F345" s="6"/>
      <c r="G345" s="6"/>
      <c r="H345" s="6"/>
      <c r="I345" s="6"/>
      <c r="J345" s="6"/>
      <c r="K345" s="6"/>
      <c r="L345" s="5"/>
      <c r="M345" s="5"/>
      <c r="N345" s="5"/>
      <c r="O345" s="5"/>
      <c r="P345" s="5"/>
      <c r="Q345" s="5"/>
      <c r="R345" s="5"/>
      <c r="S345" s="5"/>
      <c r="T345" s="5"/>
      <c r="U345" s="5"/>
      <c r="V345" s="5"/>
      <c r="W345" s="5"/>
      <c r="X345" s="5"/>
      <c r="Y345" s="5"/>
      <c r="Z345" s="222"/>
      <c r="AA345" s="223"/>
      <c r="AB345" s="223"/>
      <c r="AC345" s="223"/>
      <c r="AD345" s="223"/>
      <c r="AE345" s="223"/>
      <c r="AF345" s="223"/>
      <c r="AG345" s="223"/>
      <c r="AH345" s="223"/>
      <c r="AI345" s="223"/>
      <c r="AJ345" s="223"/>
      <c r="AK345" s="223"/>
      <c r="AL345" s="224"/>
      <c r="AM345" s="189"/>
      <c r="AN345" s="190"/>
      <c r="AO345" s="190"/>
      <c r="AP345" s="191"/>
      <c r="AQ345" s="195"/>
      <c r="AR345" s="196"/>
      <c r="AS345" s="196"/>
      <c r="AT345" s="197"/>
      <c r="AU345" s="201"/>
      <c r="AV345" s="202"/>
      <c r="AW345" s="202"/>
      <c r="AX345" s="202"/>
      <c r="AY345" s="205"/>
      <c r="AZ345" s="205"/>
      <c r="BA345" s="205"/>
      <c r="BB345" s="205"/>
      <c r="BC345" s="205"/>
      <c r="BD345" s="205"/>
      <c r="BE345" s="205"/>
      <c r="BF345" s="205"/>
      <c r="BG345" s="205"/>
      <c r="BH345" s="205"/>
      <c r="BI345" s="207"/>
      <c r="BO345" s="209"/>
      <c r="BQ345" s="164"/>
      <c r="BS345" s="276"/>
      <c r="BT345" s="276"/>
      <c r="BU345" s="276"/>
      <c r="BV345" s="276"/>
      <c r="BW345" s="276"/>
      <c r="BX345" s="276"/>
      <c r="BY345" s="276"/>
      <c r="BZ345" s="276"/>
      <c r="CA345" s="276"/>
      <c r="CB345" s="276"/>
      <c r="CC345" s="276"/>
      <c r="CD345" s="276"/>
      <c r="CE345" s="276"/>
      <c r="CG345" s="279"/>
      <c r="CI345" s="167"/>
      <c r="CJ345" s="167"/>
      <c r="CK345" s="167"/>
      <c r="CL345" s="283"/>
      <c r="CM345" s="167"/>
      <c r="CN345" s="167"/>
      <c r="CO345" s="167"/>
      <c r="CP345" s="283"/>
      <c r="CQ345" s="167"/>
      <c r="CR345" s="167"/>
      <c r="CS345" s="167"/>
      <c r="CT345" s="283"/>
      <c r="CU345" s="283"/>
      <c r="CV345" s="283"/>
      <c r="CW345" s="167"/>
      <c r="CX345" s="167"/>
      <c r="CY345" s="167"/>
    </row>
    <row r="346" spans="3:103" ht="9" customHeight="1" x14ac:dyDescent="0.25">
      <c r="C346" s="247" t="s">
        <v>13</v>
      </c>
      <c r="D346" s="152"/>
      <c r="E346" s="152"/>
      <c r="F346" s="152"/>
      <c r="G346" s="152"/>
      <c r="H346" s="152"/>
      <c r="I346" s="152"/>
      <c r="J346" s="152"/>
      <c r="K346" s="157"/>
      <c r="L346" s="210"/>
      <c r="M346" s="211"/>
      <c r="N346" s="211"/>
      <c r="O346" s="211"/>
      <c r="P346" s="211"/>
      <c r="Q346" s="211"/>
      <c r="R346" s="211"/>
      <c r="S346" s="211"/>
      <c r="T346" s="211"/>
      <c r="U346" s="211"/>
      <c r="V346" s="211"/>
      <c r="W346" s="212"/>
      <c r="X346" s="5"/>
      <c r="Y346" s="5"/>
      <c r="Z346" s="219" t="s">
        <v>26</v>
      </c>
      <c r="AA346" s="220"/>
      <c r="AB346" s="220"/>
      <c r="AC346" s="220"/>
      <c r="AD346" s="220"/>
      <c r="AE346" s="220"/>
      <c r="AF346" s="220"/>
      <c r="AG346" s="220"/>
      <c r="AH346" s="220"/>
      <c r="AI346" s="220"/>
      <c r="AJ346" s="220"/>
      <c r="AK346" s="220"/>
      <c r="AL346" s="221"/>
      <c r="AM346" s="189">
        <f t="shared" ref="AM346" si="1166">IF(SUM(BS346:BU349)=0,"",SUM(BS346:BU349))</f>
        <v>30</v>
      </c>
      <c r="AN346" s="190"/>
      <c r="AO346" s="190"/>
      <c r="AP346" s="191"/>
      <c r="AQ346" s="195"/>
      <c r="AR346" s="196"/>
      <c r="AS346" s="196"/>
      <c r="AT346" s="197"/>
      <c r="AU346" s="201" t="str">
        <f t="shared" ref="AU346" si="1167">IF(CL346&lt;&gt;"",CL346,"")</f>
        <v/>
      </c>
      <c r="AV346" s="202"/>
      <c r="AW346" s="202"/>
      <c r="AX346" s="202"/>
      <c r="AY346" s="205" t="str">
        <f t="shared" ref="AY346" si="1168">IF(CS346&lt;&gt;"",CS346,"")</f>
        <v/>
      </c>
      <c r="AZ346" s="205"/>
      <c r="BA346" s="205"/>
      <c r="BB346" s="205"/>
      <c r="BC346" s="205"/>
      <c r="BD346" s="205"/>
      <c r="BE346" s="205" t="str">
        <f t="shared" ref="BE346" si="1169">IF(CP346&lt;&gt;"",CP346,"")</f>
        <v/>
      </c>
      <c r="BF346" s="205"/>
      <c r="BG346" s="205"/>
      <c r="BH346" s="205"/>
      <c r="BI346" s="207"/>
      <c r="BO346" s="209">
        <v>3</v>
      </c>
      <c r="BQ346" s="164">
        <f>SUM(MAX(BN$12:BN349),BO346/10)</f>
        <v>8.3000000000000007</v>
      </c>
      <c r="BS346" s="274" t="str">
        <f t="shared" ref="BS346:CE346" si="1170">IF(INDEX(BS$18:BS$49,MATCH($BO346,$BO$18:$BO$49,0))="","",INDEX(BS$18:BS$49,MATCH($BO346,$BO$18:$BO$49,0)))</f>
        <v/>
      </c>
      <c r="BT346" s="274" t="str">
        <f t="shared" si="1170"/>
        <v/>
      </c>
      <c r="BU346" s="274">
        <f t="shared" si="1170"/>
        <v>30</v>
      </c>
      <c r="BV346" s="274" t="str">
        <f>IF(INDEX(BV$18:BV$49,MATCH($BO346,$BO$18:$BO$49,0))="","",INDEX(BV$18:BV$49,MATCH($BO346,$BO$18:$BO$49,0)))</f>
        <v/>
      </c>
      <c r="BW346" s="274" t="str">
        <f>IF(INDEX(BW$18:BW$49,MATCH($BO346,$BO$18:$BO$49,0))="","",INDEX(BW$18:BW$49,MATCH($BO346,$BO$18:$BO$49,0)))</f>
        <v/>
      </c>
      <c r="BX346" s="274">
        <f>IF(INDEX(BX$18:BX$49,MATCH($BO346,$BO$18:$BO$49,0))="","",INDEX(BX$18:BX$49,MATCH($BO346,$BO$18:$BO$49,0)))</f>
        <v>12.147877000000001</v>
      </c>
      <c r="BY346" s="274" t="str">
        <f t="shared" si="1170"/>
        <v/>
      </c>
      <c r="BZ346" s="274" t="str">
        <f t="shared" si="1170"/>
        <v/>
      </c>
      <c r="CA346" s="274">
        <f t="shared" si="1170"/>
        <v>5598.1</v>
      </c>
      <c r="CB346" s="274" t="str">
        <f t="shared" si="1170"/>
        <v/>
      </c>
      <c r="CC346" s="274" t="str">
        <f t="shared" si="1170"/>
        <v/>
      </c>
      <c r="CD346" s="274">
        <f t="shared" si="1170"/>
        <v>1</v>
      </c>
      <c r="CE346" s="274">
        <f t="shared" si="1170"/>
        <v>8</v>
      </c>
      <c r="CG346" s="277" t="str">
        <f>IF(AQ346="","",IF(ISERROR(VALUE(AQ346)),"",AQ346))</f>
        <v/>
      </c>
      <c r="CI346" s="165" t="str">
        <f>IF(AND(BS346&lt;&gt;"",$CG346&lt;&gt;""),PRODUCT(BS346,$CG346),"")</f>
        <v/>
      </c>
      <c r="CJ346" s="165" t="str">
        <f>IF(AND(BT346&lt;&gt;"",$CG346&lt;&gt;""),PRODUCT(BT346,$CG346),"")</f>
        <v/>
      </c>
      <c r="CK346" s="165" t="str">
        <f>IF(AND(BU346&lt;&gt;"",$CG346&lt;&gt;""),PRODUCT(BU346,$CG346),"")</f>
        <v/>
      </c>
      <c r="CL346" s="281" t="str">
        <f t="shared" ref="CL346" si="1171">IF(SUM(CI346:CK349)=0,"",SUM(CI346:CK349))</f>
        <v/>
      </c>
      <c r="CM346" s="165" t="str">
        <f t="shared" ref="CM346" si="1172">IF(AND(BV346&lt;&gt;"",$CG346&lt;&gt;""),PRODUCT(BV346,$CG346),"")</f>
        <v/>
      </c>
      <c r="CN346" s="165" t="str">
        <f t="shared" ref="CN346" si="1173">IF(AND(BW346&lt;&gt;"",$CG346&lt;&gt;""),PRODUCT(BW346,$CG346),"")</f>
        <v/>
      </c>
      <c r="CO346" s="165" t="str">
        <f t="shared" ref="CO346" si="1174">IF(AND(BX346&lt;&gt;"",$CG346&lt;&gt;""),PRODUCT(BX346,$CG346),"")</f>
        <v/>
      </c>
      <c r="CP346" s="281" t="str">
        <f t="shared" ref="CP346" si="1175">IF(SUM(CM346:CO349)=0,"",SUM(CM346:CO349))</f>
        <v/>
      </c>
      <c r="CQ346" s="165" t="str">
        <f t="shared" ref="CQ346" si="1176">IF(AND(BY346&lt;&gt;"",$CG346&lt;&gt;""),PRODUCT(BY346,$CG346),"")</f>
        <v/>
      </c>
      <c r="CR346" s="165" t="str">
        <f t="shared" ref="CR346" si="1177">IF(AND(BZ346&lt;&gt;"",$CG346&lt;&gt;""),PRODUCT(BZ346,$CG346),"")</f>
        <v/>
      </c>
      <c r="CS346" s="165" t="str">
        <f t="shared" ref="CS346" si="1178">IF(AND(CA346&lt;&gt;"",$CG346&lt;&gt;""),PRODUCT(CA346,$CG346),"")</f>
        <v/>
      </c>
      <c r="CT346" s="281" t="str">
        <f t="shared" ref="CT346" si="1179">IF(AND(CB346&lt;&gt;"",CQ346&lt;&gt;""),PRODUCT(CB346,CQ346),"")</f>
        <v/>
      </c>
      <c r="CU346" s="281" t="str">
        <f t="shared" ref="CU346" si="1180">IF(AND(CC346&lt;&gt;"",CR346&lt;&gt;""),PRODUCT(CC346,CR346),"")</f>
        <v/>
      </c>
      <c r="CV346" s="281" t="str">
        <f t="shared" ref="CV346" si="1181">IF(AND(CD346&lt;&gt;"",CS346&lt;&gt;""),PRODUCT(CD346,CS346),"")</f>
        <v/>
      </c>
      <c r="CW346" s="165" t="str">
        <f t="shared" ref="CW346" si="1182">IF(AND($CE346&lt;&gt;"",CQ346&lt;&gt;""),PRODUCT($CE346,CQ346),"")</f>
        <v/>
      </c>
      <c r="CX346" s="165" t="str">
        <f t="shared" ref="CX346" si="1183">IF(AND($CE346&lt;&gt;"",CR346&lt;&gt;""),PRODUCT($CE346,CR346),"")</f>
        <v/>
      </c>
      <c r="CY346" s="165" t="str">
        <f t="shared" ref="CY346" si="1184">IF(AND($CE346&lt;&gt;"",CS346&lt;&gt;""),PRODUCT($CE346,CS346),"")</f>
        <v/>
      </c>
    </row>
    <row r="347" spans="3:103" ht="4.5" customHeight="1" x14ac:dyDescent="0.25">
      <c r="C347" s="152"/>
      <c r="D347" s="152"/>
      <c r="E347" s="152"/>
      <c r="F347" s="152"/>
      <c r="G347" s="152"/>
      <c r="H347" s="152"/>
      <c r="I347" s="152"/>
      <c r="J347" s="152"/>
      <c r="K347" s="157"/>
      <c r="L347" s="213"/>
      <c r="M347" s="214"/>
      <c r="N347" s="214"/>
      <c r="O347" s="214"/>
      <c r="P347" s="214"/>
      <c r="Q347" s="214"/>
      <c r="R347" s="214"/>
      <c r="S347" s="214"/>
      <c r="T347" s="214"/>
      <c r="U347" s="214"/>
      <c r="V347" s="214"/>
      <c r="W347" s="215"/>
      <c r="X347" s="5"/>
      <c r="Y347" s="5"/>
      <c r="Z347" s="222"/>
      <c r="AA347" s="223"/>
      <c r="AB347" s="223"/>
      <c r="AC347" s="223"/>
      <c r="AD347" s="223"/>
      <c r="AE347" s="223"/>
      <c r="AF347" s="223"/>
      <c r="AG347" s="223"/>
      <c r="AH347" s="223"/>
      <c r="AI347" s="223"/>
      <c r="AJ347" s="223"/>
      <c r="AK347" s="223"/>
      <c r="AL347" s="224"/>
      <c r="AM347" s="189"/>
      <c r="AN347" s="190"/>
      <c r="AO347" s="190"/>
      <c r="AP347" s="191"/>
      <c r="AQ347" s="195"/>
      <c r="AR347" s="196"/>
      <c r="AS347" s="196"/>
      <c r="AT347" s="197"/>
      <c r="AU347" s="201"/>
      <c r="AV347" s="202"/>
      <c r="AW347" s="202"/>
      <c r="AX347" s="202"/>
      <c r="AY347" s="205"/>
      <c r="AZ347" s="205"/>
      <c r="BA347" s="205"/>
      <c r="BB347" s="205"/>
      <c r="BC347" s="205"/>
      <c r="BD347" s="205"/>
      <c r="BE347" s="205"/>
      <c r="BF347" s="205"/>
      <c r="BG347" s="205"/>
      <c r="BH347" s="205"/>
      <c r="BI347" s="207"/>
      <c r="BO347" s="209"/>
      <c r="BQ347" s="164"/>
      <c r="BS347" s="275"/>
      <c r="BT347" s="275"/>
      <c r="BU347" s="275"/>
      <c r="BV347" s="275"/>
      <c r="BW347" s="275"/>
      <c r="BX347" s="275"/>
      <c r="BY347" s="275"/>
      <c r="BZ347" s="275"/>
      <c r="CA347" s="275"/>
      <c r="CB347" s="275"/>
      <c r="CC347" s="275"/>
      <c r="CD347" s="275"/>
      <c r="CE347" s="275"/>
      <c r="CG347" s="278"/>
      <c r="CI347" s="166"/>
      <c r="CJ347" s="166"/>
      <c r="CK347" s="166"/>
      <c r="CL347" s="282"/>
      <c r="CM347" s="166"/>
      <c r="CN347" s="166"/>
      <c r="CO347" s="166"/>
      <c r="CP347" s="282"/>
      <c r="CQ347" s="166"/>
      <c r="CR347" s="166"/>
      <c r="CS347" s="166"/>
      <c r="CT347" s="282"/>
      <c r="CU347" s="282"/>
      <c r="CV347" s="282"/>
      <c r="CW347" s="166"/>
      <c r="CX347" s="166"/>
      <c r="CY347" s="166"/>
    </row>
    <row r="348" spans="3:103" ht="9" customHeight="1" x14ac:dyDescent="0.25">
      <c r="C348" s="152"/>
      <c r="D348" s="152"/>
      <c r="E348" s="152"/>
      <c r="F348" s="152"/>
      <c r="G348" s="152"/>
      <c r="H348" s="152"/>
      <c r="I348" s="152"/>
      <c r="J348" s="152"/>
      <c r="K348" s="157"/>
      <c r="L348" s="216"/>
      <c r="M348" s="217"/>
      <c r="N348" s="217"/>
      <c r="O348" s="217"/>
      <c r="P348" s="217"/>
      <c r="Q348" s="217"/>
      <c r="R348" s="217"/>
      <c r="S348" s="217"/>
      <c r="T348" s="217"/>
      <c r="U348" s="217"/>
      <c r="V348" s="217"/>
      <c r="W348" s="218"/>
      <c r="X348" s="5"/>
      <c r="Y348" s="5"/>
      <c r="Z348" s="222"/>
      <c r="AA348" s="223"/>
      <c r="AB348" s="223"/>
      <c r="AC348" s="223"/>
      <c r="AD348" s="223"/>
      <c r="AE348" s="223"/>
      <c r="AF348" s="223"/>
      <c r="AG348" s="223"/>
      <c r="AH348" s="223"/>
      <c r="AI348" s="223"/>
      <c r="AJ348" s="223"/>
      <c r="AK348" s="223"/>
      <c r="AL348" s="224"/>
      <c r="AM348" s="189"/>
      <c r="AN348" s="190"/>
      <c r="AO348" s="190"/>
      <c r="AP348" s="191"/>
      <c r="AQ348" s="195"/>
      <c r="AR348" s="196"/>
      <c r="AS348" s="196"/>
      <c r="AT348" s="197"/>
      <c r="AU348" s="201"/>
      <c r="AV348" s="202"/>
      <c r="AW348" s="202"/>
      <c r="AX348" s="202"/>
      <c r="AY348" s="205"/>
      <c r="AZ348" s="205"/>
      <c r="BA348" s="205"/>
      <c r="BB348" s="205"/>
      <c r="BC348" s="205"/>
      <c r="BD348" s="205"/>
      <c r="BE348" s="205"/>
      <c r="BF348" s="205"/>
      <c r="BG348" s="205"/>
      <c r="BH348" s="205"/>
      <c r="BI348" s="207"/>
      <c r="BO348" s="209"/>
      <c r="BQ348" s="164"/>
      <c r="BS348" s="275"/>
      <c r="BT348" s="275"/>
      <c r="BU348" s="275"/>
      <c r="BV348" s="275"/>
      <c r="BW348" s="275"/>
      <c r="BX348" s="275"/>
      <c r="BY348" s="275"/>
      <c r="BZ348" s="275"/>
      <c r="CA348" s="275"/>
      <c r="CB348" s="275"/>
      <c r="CC348" s="275"/>
      <c r="CD348" s="275"/>
      <c r="CE348" s="275"/>
      <c r="CG348" s="278"/>
      <c r="CI348" s="166"/>
      <c r="CJ348" s="166"/>
      <c r="CK348" s="166"/>
      <c r="CL348" s="282"/>
      <c r="CM348" s="166"/>
      <c r="CN348" s="166"/>
      <c r="CO348" s="166"/>
      <c r="CP348" s="282"/>
      <c r="CQ348" s="166"/>
      <c r="CR348" s="166"/>
      <c r="CS348" s="166"/>
      <c r="CT348" s="282"/>
      <c r="CU348" s="282"/>
      <c r="CV348" s="282"/>
      <c r="CW348" s="166"/>
      <c r="CX348" s="166"/>
      <c r="CY348" s="166"/>
    </row>
    <row r="349" spans="3:103" ht="4.5" customHeight="1" x14ac:dyDescent="0.25">
      <c r="C349" s="6"/>
      <c r="D349" s="6"/>
      <c r="E349" s="6"/>
      <c r="F349" s="6"/>
      <c r="G349" s="6"/>
      <c r="H349" s="6"/>
      <c r="I349" s="6"/>
      <c r="J349" s="6"/>
      <c r="K349" s="6"/>
      <c r="L349" s="5"/>
      <c r="M349" s="5"/>
      <c r="N349" s="5"/>
      <c r="O349" s="5"/>
      <c r="P349" s="5"/>
      <c r="Q349" s="5"/>
      <c r="R349" s="5"/>
      <c r="S349" s="5"/>
      <c r="T349" s="5"/>
      <c r="U349" s="5"/>
      <c r="V349" s="5"/>
      <c r="W349" s="5"/>
      <c r="X349" s="5"/>
      <c r="Y349" s="5"/>
      <c r="Z349" s="222"/>
      <c r="AA349" s="223"/>
      <c r="AB349" s="223"/>
      <c r="AC349" s="223"/>
      <c r="AD349" s="223"/>
      <c r="AE349" s="223"/>
      <c r="AF349" s="223"/>
      <c r="AG349" s="223"/>
      <c r="AH349" s="223"/>
      <c r="AI349" s="223"/>
      <c r="AJ349" s="223"/>
      <c r="AK349" s="223"/>
      <c r="AL349" s="224"/>
      <c r="AM349" s="189"/>
      <c r="AN349" s="190"/>
      <c r="AO349" s="190"/>
      <c r="AP349" s="191"/>
      <c r="AQ349" s="195"/>
      <c r="AR349" s="196"/>
      <c r="AS349" s="196"/>
      <c r="AT349" s="197"/>
      <c r="AU349" s="201"/>
      <c r="AV349" s="202"/>
      <c r="AW349" s="202"/>
      <c r="AX349" s="202"/>
      <c r="AY349" s="205"/>
      <c r="AZ349" s="205"/>
      <c r="BA349" s="205"/>
      <c r="BB349" s="205"/>
      <c r="BC349" s="205"/>
      <c r="BD349" s="205"/>
      <c r="BE349" s="205"/>
      <c r="BF349" s="205"/>
      <c r="BG349" s="205"/>
      <c r="BH349" s="205"/>
      <c r="BI349" s="207"/>
      <c r="BO349" s="209"/>
      <c r="BQ349" s="164"/>
      <c r="BS349" s="276"/>
      <c r="BT349" s="276"/>
      <c r="BU349" s="276"/>
      <c r="BV349" s="276"/>
      <c r="BW349" s="276"/>
      <c r="BX349" s="276"/>
      <c r="BY349" s="276"/>
      <c r="BZ349" s="276"/>
      <c r="CA349" s="276"/>
      <c r="CB349" s="276"/>
      <c r="CC349" s="276"/>
      <c r="CD349" s="276"/>
      <c r="CE349" s="276"/>
      <c r="CG349" s="279"/>
      <c r="CI349" s="167"/>
      <c r="CJ349" s="167"/>
      <c r="CK349" s="167"/>
      <c r="CL349" s="283"/>
      <c r="CM349" s="167"/>
      <c r="CN349" s="167"/>
      <c r="CO349" s="167"/>
      <c r="CP349" s="283"/>
      <c r="CQ349" s="167"/>
      <c r="CR349" s="167"/>
      <c r="CS349" s="167"/>
      <c r="CT349" s="283"/>
      <c r="CU349" s="283"/>
      <c r="CV349" s="283"/>
      <c r="CW349" s="167"/>
      <c r="CX349" s="167"/>
      <c r="CY349" s="167"/>
    </row>
    <row r="350" spans="3:103" ht="9" customHeight="1" x14ac:dyDescent="0.25">
      <c r="C350" s="152" t="s">
        <v>4</v>
      </c>
      <c r="D350" s="152"/>
      <c r="E350" s="152"/>
      <c r="F350" s="152"/>
      <c r="G350" s="152"/>
      <c r="H350" s="152"/>
      <c r="I350" s="152"/>
      <c r="J350" s="152"/>
      <c r="K350" s="157"/>
      <c r="L350" s="210"/>
      <c r="M350" s="211"/>
      <c r="N350" s="211"/>
      <c r="O350" s="211"/>
      <c r="P350" s="211"/>
      <c r="Q350" s="211"/>
      <c r="R350" s="211"/>
      <c r="S350" s="211"/>
      <c r="T350" s="211"/>
      <c r="U350" s="211"/>
      <c r="V350" s="211"/>
      <c r="W350" s="212"/>
      <c r="X350" s="5"/>
      <c r="Y350" s="5"/>
      <c r="Z350" s="183" t="s">
        <v>27</v>
      </c>
      <c r="AA350" s="223"/>
      <c r="AB350" s="223"/>
      <c r="AC350" s="223"/>
      <c r="AD350" s="223"/>
      <c r="AE350" s="223"/>
      <c r="AF350" s="223"/>
      <c r="AG350" s="223"/>
      <c r="AH350" s="223"/>
      <c r="AI350" s="223"/>
      <c r="AJ350" s="223"/>
      <c r="AK350" s="223"/>
      <c r="AL350" s="224"/>
      <c r="AM350" s="189">
        <f t="shared" ref="AM350" si="1185">IF(SUM(BS350:BU353)=0,"",SUM(BS350:BU353))</f>
        <v>45</v>
      </c>
      <c r="AN350" s="190"/>
      <c r="AO350" s="190"/>
      <c r="AP350" s="191"/>
      <c r="AQ350" s="195"/>
      <c r="AR350" s="196"/>
      <c r="AS350" s="196"/>
      <c r="AT350" s="197"/>
      <c r="AU350" s="201" t="str">
        <f t="shared" ref="AU350" si="1186">IF(CL350&lt;&gt;"",CL350,"")</f>
        <v/>
      </c>
      <c r="AV350" s="202"/>
      <c r="AW350" s="202"/>
      <c r="AX350" s="202"/>
      <c r="AY350" s="205" t="str">
        <f t="shared" ref="AY350" si="1187">IF(CS350&lt;&gt;"",CS350,"")</f>
        <v/>
      </c>
      <c r="AZ350" s="205"/>
      <c r="BA350" s="205"/>
      <c r="BB350" s="205"/>
      <c r="BC350" s="205"/>
      <c r="BD350" s="205"/>
      <c r="BE350" s="205" t="str">
        <f t="shared" ref="BE350" si="1188">IF(CP350&lt;&gt;"",CP350,"")</f>
        <v/>
      </c>
      <c r="BF350" s="205"/>
      <c r="BG350" s="205"/>
      <c r="BH350" s="205"/>
      <c r="BI350" s="207"/>
      <c r="BO350" s="209">
        <v>4</v>
      </c>
      <c r="BQ350" s="164">
        <f>SUM(MAX(BN$12:BN353),BO350/10)</f>
        <v>8.4</v>
      </c>
      <c r="BS350" s="274" t="str">
        <f t="shared" ref="BS350:CE350" si="1189">IF(INDEX(BS$18:BS$49,MATCH($BO350,$BO$18:$BO$49,0))="","",INDEX(BS$18:BS$49,MATCH($BO350,$BO$18:$BO$49,0)))</f>
        <v/>
      </c>
      <c r="BT350" s="274" t="str">
        <f t="shared" si="1189"/>
        <v/>
      </c>
      <c r="BU350" s="274">
        <f t="shared" si="1189"/>
        <v>45</v>
      </c>
      <c r="BV350" s="274" t="str">
        <f>IF(INDEX(BV$18:BV$49,MATCH($BO350,$BO$18:$BO$49,0))="","",INDEX(BV$18:BV$49,MATCH($BO350,$BO$18:$BO$49,0)))</f>
        <v/>
      </c>
      <c r="BW350" s="274" t="str">
        <f>IF(INDEX(BW$18:BW$49,MATCH($BO350,$BO$18:$BO$49,0))="","",INDEX(BW$18:BW$49,MATCH($BO350,$BO$18:$BO$49,0)))</f>
        <v/>
      </c>
      <c r="BX350" s="274">
        <f>IF(INDEX(BX$18:BX$49,MATCH($BO350,$BO$18:$BO$49,0))="","",INDEX(BX$18:BX$49,MATCH($BO350,$BO$18:$BO$49,0)))</f>
        <v>36.443630999999996</v>
      </c>
      <c r="BY350" s="274" t="str">
        <f t="shared" si="1189"/>
        <v/>
      </c>
      <c r="BZ350" s="274" t="str">
        <f t="shared" si="1189"/>
        <v/>
      </c>
      <c r="CA350" s="274">
        <f t="shared" si="1189"/>
        <v>16794.3</v>
      </c>
      <c r="CB350" s="274" t="str">
        <f t="shared" si="1189"/>
        <v/>
      </c>
      <c r="CC350" s="274" t="str">
        <f t="shared" si="1189"/>
        <v/>
      </c>
      <c r="CD350" s="274">
        <f t="shared" si="1189"/>
        <v>1</v>
      </c>
      <c r="CE350" s="274">
        <f t="shared" si="1189"/>
        <v>8</v>
      </c>
      <c r="CG350" s="277" t="str">
        <f>IF(AQ350="","",IF(ISERROR(VALUE(AQ350)),"",AQ350))</f>
        <v/>
      </c>
      <c r="CI350" s="165" t="str">
        <f>IF(AND(BS350&lt;&gt;"",$CG350&lt;&gt;""),PRODUCT(BS350,$CG350),"")</f>
        <v/>
      </c>
      <c r="CJ350" s="165" t="str">
        <f>IF(AND(BT350&lt;&gt;"",$CG350&lt;&gt;""),PRODUCT(BT350,$CG350),"")</f>
        <v/>
      </c>
      <c r="CK350" s="165" t="str">
        <f>IF(AND(BU350&lt;&gt;"",$CG350&lt;&gt;""),PRODUCT(BU350,$CG350),"")</f>
        <v/>
      </c>
      <c r="CL350" s="281" t="str">
        <f t="shared" ref="CL350" si="1190">IF(SUM(CI350:CK353)=0,"",SUM(CI350:CK353))</f>
        <v/>
      </c>
      <c r="CM350" s="165" t="str">
        <f t="shared" ref="CM350" si="1191">IF(AND(BV350&lt;&gt;"",$CG350&lt;&gt;""),PRODUCT(BV350,$CG350),"")</f>
        <v/>
      </c>
      <c r="CN350" s="165" t="str">
        <f t="shared" ref="CN350" si="1192">IF(AND(BW350&lt;&gt;"",$CG350&lt;&gt;""),PRODUCT(BW350,$CG350),"")</f>
        <v/>
      </c>
      <c r="CO350" s="165" t="str">
        <f t="shared" ref="CO350" si="1193">IF(AND(BX350&lt;&gt;"",$CG350&lt;&gt;""),PRODUCT(BX350,$CG350),"")</f>
        <v/>
      </c>
      <c r="CP350" s="281" t="str">
        <f t="shared" ref="CP350" si="1194">IF(SUM(CM350:CO353)=0,"",SUM(CM350:CO353))</f>
        <v/>
      </c>
      <c r="CQ350" s="165" t="str">
        <f t="shared" ref="CQ350" si="1195">IF(AND(BY350&lt;&gt;"",$CG350&lt;&gt;""),PRODUCT(BY350,$CG350),"")</f>
        <v/>
      </c>
      <c r="CR350" s="165" t="str">
        <f t="shared" ref="CR350" si="1196">IF(AND(BZ350&lt;&gt;"",$CG350&lt;&gt;""),PRODUCT(BZ350,$CG350),"")</f>
        <v/>
      </c>
      <c r="CS350" s="165" t="str">
        <f t="shared" ref="CS350" si="1197">IF(AND(CA350&lt;&gt;"",$CG350&lt;&gt;""),PRODUCT(CA350,$CG350),"")</f>
        <v/>
      </c>
      <c r="CT350" s="281" t="str">
        <f t="shared" ref="CT350" si="1198">IF(AND(CB350&lt;&gt;"",CQ350&lt;&gt;""),PRODUCT(CB350,CQ350),"")</f>
        <v/>
      </c>
      <c r="CU350" s="281" t="str">
        <f t="shared" ref="CU350" si="1199">IF(AND(CC350&lt;&gt;"",CR350&lt;&gt;""),PRODUCT(CC350,CR350),"")</f>
        <v/>
      </c>
      <c r="CV350" s="281" t="str">
        <f t="shared" ref="CV350" si="1200">IF(AND(CD350&lt;&gt;"",CS350&lt;&gt;""),PRODUCT(CD350,CS350),"")</f>
        <v/>
      </c>
      <c r="CW350" s="165" t="str">
        <f t="shared" ref="CW350" si="1201">IF(AND($CE350&lt;&gt;"",CQ350&lt;&gt;""),PRODUCT($CE350,CQ350),"")</f>
        <v/>
      </c>
      <c r="CX350" s="165" t="str">
        <f t="shared" ref="CX350" si="1202">IF(AND($CE350&lt;&gt;"",CR350&lt;&gt;""),PRODUCT($CE350,CR350),"")</f>
        <v/>
      </c>
      <c r="CY350" s="165" t="str">
        <f t="shared" ref="CY350" si="1203">IF(AND($CE350&lt;&gt;"",CS350&lt;&gt;""),PRODUCT($CE350,CS350),"")</f>
        <v/>
      </c>
    </row>
    <row r="351" spans="3:103" ht="4.5" customHeight="1" x14ac:dyDescent="0.25">
      <c r="C351" s="152"/>
      <c r="D351" s="152"/>
      <c r="E351" s="152"/>
      <c r="F351" s="152"/>
      <c r="G351" s="152"/>
      <c r="H351" s="152"/>
      <c r="I351" s="152"/>
      <c r="J351" s="152"/>
      <c r="K351" s="157"/>
      <c r="L351" s="213"/>
      <c r="M351" s="214"/>
      <c r="N351" s="214"/>
      <c r="O351" s="214"/>
      <c r="P351" s="214"/>
      <c r="Q351" s="214"/>
      <c r="R351" s="214"/>
      <c r="S351" s="214"/>
      <c r="T351" s="214"/>
      <c r="U351" s="214"/>
      <c r="V351" s="214"/>
      <c r="W351" s="215"/>
      <c r="X351" s="5"/>
      <c r="Y351" s="5"/>
      <c r="Z351" s="222"/>
      <c r="AA351" s="223"/>
      <c r="AB351" s="223"/>
      <c r="AC351" s="223"/>
      <c r="AD351" s="223"/>
      <c r="AE351" s="223"/>
      <c r="AF351" s="223"/>
      <c r="AG351" s="223"/>
      <c r="AH351" s="223"/>
      <c r="AI351" s="223"/>
      <c r="AJ351" s="223"/>
      <c r="AK351" s="223"/>
      <c r="AL351" s="224"/>
      <c r="AM351" s="189"/>
      <c r="AN351" s="190"/>
      <c r="AO351" s="190"/>
      <c r="AP351" s="191"/>
      <c r="AQ351" s="195"/>
      <c r="AR351" s="196"/>
      <c r="AS351" s="196"/>
      <c r="AT351" s="197"/>
      <c r="AU351" s="201"/>
      <c r="AV351" s="202"/>
      <c r="AW351" s="202"/>
      <c r="AX351" s="202"/>
      <c r="AY351" s="205"/>
      <c r="AZ351" s="205"/>
      <c r="BA351" s="205"/>
      <c r="BB351" s="205"/>
      <c r="BC351" s="205"/>
      <c r="BD351" s="205"/>
      <c r="BE351" s="205"/>
      <c r="BF351" s="205"/>
      <c r="BG351" s="205"/>
      <c r="BH351" s="205"/>
      <c r="BI351" s="207"/>
      <c r="BO351" s="209"/>
      <c r="BQ351" s="164"/>
      <c r="BS351" s="275"/>
      <c r="BT351" s="275"/>
      <c r="BU351" s="275"/>
      <c r="BV351" s="275"/>
      <c r="BW351" s="275"/>
      <c r="BX351" s="275"/>
      <c r="BY351" s="275"/>
      <c r="BZ351" s="275"/>
      <c r="CA351" s="275"/>
      <c r="CB351" s="275"/>
      <c r="CC351" s="275"/>
      <c r="CD351" s="275"/>
      <c r="CE351" s="275"/>
      <c r="CG351" s="278"/>
      <c r="CI351" s="166"/>
      <c r="CJ351" s="166"/>
      <c r="CK351" s="166"/>
      <c r="CL351" s="282"/>
      <c r="CM351" s="166"/>
      <c r="CN351" s="166"/>
      <c r="CO351" s="166"/>
      <c r="CP351" s="282"/>
      <c r="CQ351" s="166"/>
      <c r="CR351" s="166"/>
      <c r="CS351" s="166"/>
      <c r="CT351" s="282"/>
      <c r="CU351" s="282"/>
      <c r="CV351" s="282"/>
      <c r="CW351" s="166"/>
      <c r="CX351" s="166"/>
      <c r="CY351" s="166"/>
    </row>
    <row r="352" spans="3:103" ht="9" customHeight="1" x14ac:dyDescent="0.25">
      <c r="C352" s="152"/>
      <c r="D352" s="152"/>
      <c r="E352" s="152"/>
      <c r="F352" s="152"/>
      <c r="G352" s="152"/>
      <c r="H352" s="152"/>
      <c r="I352" s="152"/>
      <c r="J352" s="152"/>
      <c r="K352" s="157"/>
      <c r="L352" s="216"/>
      <c r="M352" s="217"/>
      <c r="N352" s="217"/>
      <c r="O352" s="217"/>
      <c r="P352" s="217"/>
      <c r="Q352" s="217"/>
      <c r="R352" s="217"/>
      <c r="S352" s="217"/>
      <c r="T352" s="217"/>
      <c r="U352" s="217"/>
      <c r="V352" s="217"/>
      <c r="W352" s="218"/>
      <c r="X352" s="5"/>
      <c r="Y352" s="5"/>
      <c r="Z352" s="222"/>
      <c r="AA352" s="223"/>
      <c r="AB352" s="223"/>
      <c r="AC352" s="223"/>
      <c r="AD352" s="223"/>
      <c r="AE352" s="223"/>
      <c r="AF352" s="223"/>
      <c r="AG352" s="223"/>
      <c r="AH352" s="223"/>
      <c r="AI352" s="223"/>
      <c r="AJ352" s="223"/>
      <c r="AK352" s="223"/>
      <c r="AL352" s="224"/>
      <c r="AM352" s="189"/>
      <c r="AN352" s="190"/>
      <c r="AO352" s="190"/>
      <c r="AP352" s="191"/>
      <c r="AQ352" s="195"/>
      <c r="AR352" s="196"/>
      <c r="AS352" s="196"/>
      <c r="AT352" s="197"/>
      <c r="AU352" s="201"/>
      <c r="AV352" s="202"/>
      <c r="AW352" s="202"/>
      <c r="AX352" s="202"/>
      <c r="AY352" s="205"/>
      <c r="AZ352" s="205"/>
      <c r="BA352" s="205"/>
      <c r="BB352" s="205"/>
      <c r="BC352" s="205"/>
      <c r="BD352" s="205"/>
      <c r="BE352" s="205"/>
      <c r="BF352" s="205"/>
      <c r="BG352" s="205"/>
      <c r="BH352" s="205"/>
      <c r="BI352" s="207"/>
      <c r="BO352" s="209"/>
      <c r="BQ352" s="164"/>
      <c r="BS352" s="275"/>
      <c r="BT352" s="275"/>
      <c r="BU352" s="275"/>
      <c r="BV352" s="275"/>
      <c r="BW352" s="275"/>
      <c r="BX352" s="275"/>
      <c r="BY352" s="275"/>
      <c r="BZ352" s="275"/>
      <c r="CA352" s="275"/>
      <c r="CB352" s="275"/>
      <c r="CC352" s="275"/>
      <c r="CD352" s="275"/>
      <c r="CE352" s="275"/>
      <c r="CG352" s="278"/>
      <c r="CI352" s="166"/>
      <c r="CJ352" s="166"/>
      <c r="CK352" s="166"/>
      <c r="CL352" s="282"/>
      <c r="CM352" s="166"/>
      <c r="CN352" s="166"/>
      <c r="CO352" s="166"/>
      <c r="CP352" s="282"/>
      <c r="CQ352" s="166"/>
      <c r="CR352" s="166"/>
      <c r="CS352" s="166"/>
      <c r="CT352" s="282"/>
      <c r="CU352" s="282"/>
      <c r="CV352" s="282"/>
      <c r="CW352" s="166"/>
      <c r="CX352" s="166"/>
      <c r="CY352" s="166"/>
    </row>
    <row r="353" spans="3:103" ht="4.5" customHeight="1" x14ac:dyDescent="0.25">
      <c r="C353" s="5"/>
      <c r="D353" s="5"/>
      <c r="E353" s="5"/>
      <c r="F353" s="5"/>
      <c r="G353" s="5"/>
      <c r="H353" s="5"/>
      <c r="I353" s="5"/>
      <c r="J353" s="5"/>
      <c r="K353" s="5"/>
      <c r="L353" s="5"/>
      <c r="M353" s="5"/>
      <c r="N353" s="5"/>
      <c r="O353" s="5"/>
      <c r="P353" s="5"/>
      <c r="Q353" s="5"/>
      <c r="R353" s="5"/>
      <c r="S353" s="5"/>
      <c r="T353" s="5"/>
      <c r="U353" s="5"/>
      <c r="V353" s="5"/>
      <c r="W353" s="5"/>
      <c r="X353" s="5"/>
      <c r="Y353" s="5"/>
      <c r="Z353" s="222"/>
      <c r="AA353" s="223"/>
      <c r="AB353" s="223"/>
      <c r="AC353" s="223"/>
      <c r="AD353" s="223"/>
      <c r="AE353" s="223"/>
      <c r="AF353" s="223"/>
      <c r="AG353" s="223"/>
      <c r="AH353" s="223"/>
      <c r="AI353" s="223"/>
      <c r="AJ353" s="223"/>
      <c r="AK353" s="223"/>
      <c r="AL353" s="224"/>
      <c r="AM353" s="189"/>
      <c r="AN353" s="190"/>
      <c r="AO353" s="190"/>
      <c r="AP353" s="191"/>
      <c r="AQ353" s="195"/>
      <c r="AR353" s="196"/>
      <c r="AS353" s="196"/>
      <c r="AT353" s="197"/>
      <c r="AU353" s="201"/>
      <c r="AV353" s="202"/>
      <c r="AW353" s="202"/>
      <c r="AX353" s="202"/>
      <c r="AY353" s="205"/>
      <c r="AZ353" s="205"/>
      <c r="BA353" s="205"/>
      <c r="BB353" s="205"/>
      <c r="BC353" s="205"/>
      <c r="BD353" s="205"/>
      <c r="BE353" s="205"/>
      <c r="BF353" s="205"/>
      <c r="BG353" s="205"/>
      <c r="BH353" s="205"/>
      <c r="BI353" s="207"/>
      <c r="BO353" s="209"/>
      <c r="BQ353" s="164"/>
      <c r="BS353" s="276"/>
      <c r="BT353" s="276"/>
      <c r="BU353" s="276"/>
      <c r="BV353" s="276"/>
      <c r="BW353" s="276"/>
      <c r="BX353" s="276"/>
      <c r="BY353" s="276"/>
      <c r="BZ353" s="276"/>
      <c r="CA353" s="276"/>
      <c r="CB353" s="276"/>
      <c r="CC353" s="276"/>
      <c r="CD353" s="276"/>
      <c r="CE353" s="276"/>
      <c r="CG353" s="279"/>
      <c r="CI353" s="167"/>
      <c r="CJ353" s="167"/>
      <c r="CK353" s="167"/>
      <c r="CL353" s="283"/>
      <c r="CM353" s="167"/>
      <c r="CN353" s="167"/>
      <c r="CO353" s="167"/>
      <c r="CP353" s="283"/>
      <c r="CQ353" s="167"/>
      <c r="CR353" s="167"/>
      <c r="CS353" s="167"/>
      <c r="CT353" s="283"/>
      <c r="CU353" s="283"/>
      <c r="CV353" s="283"/>
      <c r="CW353" s="167"/>
      <c r="CX353" s="167"/>
      <c r="CY353" s="167"/>
    </row>
    <row r="354" spans="3:103" ht="9" customHeight="1" x14ac:dyDescent="0.25">
      <c r="C354" s="151" t="s">
        <v>8</v>
      </c>
      <c r="D354" s="151"/>
      <c r="E354" s="151"/>
      <c r="F354" s="151"/>
      <c r="G354" s="151"/>
      <c r="H354" s="151"/>
      <c r="I354" s="151"/>
      <c r="J354" s="151"/>
      <c r="K354" s="151"/>
      <c r="L354" s="151"/>
      <c r="M354" s="151"/>
      <c r="N354" s="151"/>
      <c r="O354" s="151"/>
      <c r="P354" s="151"/>
      <c r="Q354" s="151"/>
      <c r="R354" s="151"/>
      <c r="S354" s="151"/>
      <c r="T354" s="151"/>
      <c r="U354" s="151"/>
      <c r="V354" s="151"/>
      <c r="W354" s="151"/>
      <c r="X354" s="5"/>
      <c r="Y354" s="5"/>
      <c r="Z354" s="228" t="s">
        <v>28</v>
      </c>
      <c r="AA354" s="229"/>
      <c r="AB354" s="229"/>
      <c r="AC354" s="229"/>
      <c r="AD354" s="229"/>
      <c r="AE354" s="229"/>
      <c r="AF354" s="229"/>
      <c r="AG354" s="229"/>
      <c r="AH354" s="229"/>
      <c r="AI354" s="229"/>
      <c r="AJ354" s="229"/>
      <c r="AK354" s="229"/>
      <c r="AL354" s="230"/>
      <c r="AM354" s="189">
        <f t="shared" ref="AM354" si="1204">IF(SUM(BS354:BU357)=0,"",SUM(BS354:BU357))</f>
        <v>3</v>
      </c>
      <c r="AN354" s="190"/>
      <c r="AO354" s="190"/>
      <c r="AP354" s="191"/>
      <c r="AQ354" s="195"/>
      <c r="AR354" s="196"/>
      <c r="AS354" s="196"/>
      <c r="AT354" s="197"/>
      <c r="AU354" s="201" t="str">
        <f t="shared" ref="AU354" si="1205">IF(CL354&lt;&gt;"",CL354,"")</f>
        <v/>
      </c>
      <c r="AV354" s="202"/>
      <c r="AW354" s="202"/>
      <c r="AX354" s="202"/>
      <c r="AY354" s="205" t="str">
        <f t="shared" ref="AY354" si="1206">IF(CS354&lt;&gt;"",CS354,"")</f>
        <v/>
      </c>
      <c r="AZ354" s="205"/>
      <c r="BA354" s="205"/>
      <c r="BB354" s="205"/>
      <c r="BC354" s="205"/>
      <c r="BD354" s="205"/>
      <c r="BE354" s="205" t="str">
        <f t="shared" ref="BE354" si="1207">IF(CP354&lt;&gt;"",CP354,"")</f>
        <v/>
      </c>
      <c r="BF354" s="205"/>
      <c r="BG354" s="205"/>
      <c r="BH354" s="205"/>
      <c r="BI354" s="207"/>
      <c r="BO354" s="209">
        <v>5</v>
      </c>
      <c r="BQ354" s="164">
        <f>SUM(MAX(BN$12:BN357),BO354/10)</f>
        <v>8.5</v>
      </c>
      <c r="BS354" s="274" t="str">
        <f t="shared" ref="BS354:CE354" si="1208">IF(INDEX(BS$18:BS$49,MATCH($BO354,$BO$18:$BO$49,0))="","",INDEX(BS$18:BS$49,MATCH($BO354,$BO$18:$BO$49,0)))</f>
        <v/>
      </c>
      <c r="BT354" s="274" t="str">
        <f t="shared" si="1208"/>
        <v/>
      </c>
      <c r="BU354" s="274">
        <f t="shared" si="1208"/>
        <v>3</v>
      </c>
      <c r="BV354" s="274" t="str">
        <f>IF(INDEX(BV$18:BV$49,MATCH($BO354,$BO$18:$BO$49,0))="","",INDEX(BV$18:BV$49,MATCH($BO354,$BO$18:$BO$49,0)))</f>
        <v/>
      </c>
      <c r="BW354" s="274" t="str">
        <f>IF(INDEX(BW$18:BW$49,MATCH($BO354,$BO$18:$BO$49,0))="","",INDEX(BW$18:BW$49,MATCH($BO354,$BO$18:$BO$49,0)))</f>
        <v/>
      </c>
      <c r="BX354" s="274">
        <f>IF(INDEX(BX$18:BX$49,MATCH($BO354,$BO$18:$BO$49,0))="","",INDEX(BX$18:BX$49,MATCH($BO354,$BO$18:$BO$49,0)))</f>
        <v>12.147877000000001</v>
      </c>
      <c r="BY354" s="274" t="str">
        <f t="shared" si="1208"/>
        <v/>
      </c>
      <c r="BZ354" s="274" t="str">
        <f t="shared" si="1208"/>
        <v/>
      </c>
      <c r="CA354" s="274">
        <f t="shared" si="1208"/>
        <v>5598.1</v>
      </c>
      <c r="CB354" s="274" t="str">
        <f t="shared" si="1208"/>
        <v/>
      </c>
      <c r="CC354" s="274" t="str">
        <f t="shared" si="1208"/>
        <v/>
      </c>
      <c r="CD354" s="274">
        <f t="shared" si="1208"/>
        <v>1</v>
      </c>
      <c r="CE354" s="274">
        <f t="shared" si="1208"/>
        <v>8</v>
      </c>
      <c r="CG354" s="277" t="str">
        <f>IF(AQ354="","",IF(ISERROR(VALUE(AQ354)),"",AQ354))</f>
        <v/>
      </c>
      <c r="CI354" s="165" t="str">
        <f>IF(AND(BS354&lt;&gt;"",$CG354&lt;&gt;""),PRODUCT(BS354,$CG354),"")</f>
        <v/>
      </c>
      <c r="CJ354" s="165" t="str">
        <f>IF(AND(BT354&lt;&gt;"",$CG354&lt;&gt;""),PRODUCT(BT354,$CG354),"")</f>
        <v/>
      </c>
      <c r="CK354" s="165" t="str">
        <f>IF(AND(BU354&lt;&gt;"",$CG354&lt;&gt;""),PRODUCT(BU354,$CG354),"")</f>
        <v/>
      </c>
      <c r="CL354" s="281" t="str">
        <f t="shared" ref="CL354" si="1209">IF(SUM(CI354:CK357)=0,"",SUM(CI354:CK357))</f>
        <v/>
      </c>
      <c r="CM354" s="165" t="str">
        <f t="shared" ref="CM354" si="1210">IF(AND(BV354&lt;&gt;"",$CG354&lt;&gt;""),PRODUCT(BV354,$CG354),"")</f>
        <v/>
      </c>
      <c r="CN354" s="165" t="str">
        <f t="shared" ref="CN354" si="1211">IF(AND(BW354&lt;&gt;"",$CG354&lt;&gt;""),PRODUCT(BW354,$CG354),"")</f>
        <v/>
      </c>
      <c r="CO354" s="165" t="str">
        <f t="shared" ref="CO354" si="1212">IF(AND(BX354&lt;&gt;"",$CG354&lt;&gt;""),PRODUCT(BX354,$CG354),"")</f>
        <v/>
      </c>
      <c r="CP354" s="281" t="str">
        <f t="shared" ref="CP354" si="1213">IF(SUM(CM354:CO357)=0,"",SUM(CM354:CO357))</f>
        <v/>
      </c>
      <c r="CQ354" s="165" t="str">
        <f t="shared" ref="CQ354" si="1214">IF(AND(BY354&lt;&gt;"",$CG354&lt;&gt;""),PRODUCT(BY354,$CG354),"")</f>
        <v/>
      </c>
      <c r="CR354" s="165" t="str">
        <f t="shared" ref="CR354" si="1215">IF(AND(BZ354&lt;&gt;"",$CG354&lt;&gt;""),PRODUCT(BZ354,$CG354),"")</f>
        <v/>
      </c>
      <c r="CS354" s="165" t="str">
        <f t="shared" ref="CS354" si="1216">IF(AND(CA354&lt;&gt;"",$CG354&lt;&gt;""),PRODUCT(CA354,$CG354),"")</f>
        <v/>
      </c>
      <c r="CT354" s="281" t="str">
        <f t="shared" ref="CT354" si="1217">IF(AND(CB354&lt;&gt;"",CQ354&lt;&gt;""),PRODUCT(CB354,CQ354),"")</f>
        <v/>
      </c>
      <c r="CU354" s="281" t="str">
        <f t="shared" ref="CU354" si="1218">IF(AND(CC354&lt;&gt;"",CR354&lt;&gt;""),PRODUCT(CC354,CR354),"")</f>
        <v/>
      </c>
      <c r="CV354" s="281" t="str">
        <f t="shared" ref="CV354" si="1219">IF(AND(CD354&lt;&gt;"",CS354&lt;&gt;""),PRODUCT(CD354,CS354),"")</f>
        <v/>
      </c>
      <c r="CW354" s="165" t="str">
        <f t="shared" ref="CW354" si="1220">IF(AND($CE354&lt;&gt;"",CQ354&lt;&gt;""),PRODUCT($CE354,CQ354),"")</f>
        <v/>
      </c>
      <c r="CX354" s="165" t="str">
        <f t="shared" ref="CX354" si="1221">IF(AND($CE354&lt;&gt;"",CR354&lt;&gt;""),PRODUCT($CE354,CR354),"")</f>
        <v/>
      </c>
      <c r="CY354" s="165" t="str">
        <f t="shared" ref="CY354" si="1222">IF(AND($CE354&lt;&gt;"",CS354&lt;&gt;""),PRODUCT($CE354,CS354),"")</f>
        <v/>
      </c>
    </row>
    <row r="355" spans="3:103" ht="4.5" customHeight="1" x14ac:dyDescent="0.25">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5"/>
      <c r="Y355" s="5"/>
      <c r="Z355" s="231"/>
      <c r="AA355" s="232"/>
      <c r="AB355" s="232"/>
      <c r="AC355" s="232"/>
      <c r="AD355" s="232"/>
      <c r="AE355" s="232"/>
      <c r="AF355" s="232"/>
      <c r="AG355" s="232"/>
      <c r="AH355" s="232"/>
      <c r="AI355" s="232"/>
      <c r="AJ355" s="232"/>
      <c r="AK355" s="232"/>
      <c r="AL355" s="233"/>
      <c r="AM355" s="189"/>
      <c r="AN355" s="190"/>
      <c r="AO355" s="190"/>
      <c r="AP355" s="191"/>
      <c r="AQ355" s="195"/>
      <c r="AR355" s="196"/>
      <c r="AS355" s="196"/>
      <c r="AT355" s="197"/>
      <c r="AU355" s="201"/>
      <c r="AV355" s="202"/>
      <c r="AW355" s="202"/>
      <c r="AX355" s="202"/>
      <c r="AY355" s="205"/>
      <c r="AZ355" s="205"/>
      <c r="BA355" s="205"/>
      <c r="BB355" s="205"/>
      <c r="BC355" s="205"/>
      <c r="BD355" s="205"/>
      <c r="BE355" s="205"/>
      <c r="BF355" s="205"/>
      <c r="BG355" s="205"/>
      <c r="BH355" s="205"/>
      <c r="BI355" s="207"/>
      <c r="BO355" s="209"/>
      <c r="BQ355" s="164"/>
      <c r="BS355" s="275"/>
      <c r="BT355" s="275"/>
      <c r="BU355" s="275"/>
      <c r="BV355" s="275"/>
      <c r="BW355" s="275"/>
      <c r="BX355" s="275"/>
      <c r="BY355" s="275"/>
      <c r="BZ355" s="275"/>
      <c r="CA355" s="275"/>
      <c r="CB355" s="275"/>
      <c r="CC355" s="275"/>
      <c r="CD355" s="275"/>
      <c r="CE355" s="275"/>
      <c r="CG355" s="278"/>
      <c r="CI355" s="166"/>
      <c r="CJ355" s="166"/>
      <c r="CK355" s="166"/>
      <c r="CL355" s="282"/>
      <c r="CM355" s="166"/>
      <c r="CN355" s="166"/>
      <c r="CO355" s="166"/>
      <c r="CP355" s="282"/>
      <c r="CQ355" s="166"/>
      <c r="CR355" s="166"/>
      <c r="CS355" s="166"/>
      <c r="CT355" s="282"/>
      <c r="CU355" s="282"/>
      <c r="CV355" s="282"/>
      <c r="CW355" s="166"/>
      <c r="CX355" s="166"/>
      <c r="CY355" s="166"/>
    </row>
    <row r="356" spans="3:103" ht="9" customHeight="1" x14ac:dyDescent="0.25">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5"/>
      <c r="Y356" s="5"/>
      <c r="Z356" s="231"/>
      <c r="AA356" s="232"/>
      <c r="AB356" s="232"/>
      <c r="AC356" s="232"/>
      <c r="AD356" s="232"/>
      <c r="AE356" s="232"/>
      <c r="AF356" s="232"/>
      <c r="AG356" s="232"/>
      <c r="AH356" s="232"/>
      <c r="AI356" s="232"/>
      <c r="AJ356" s="232"/>
      <c r="AK356" s="232"/>
      <c r="AL356" s="233"/>
      <c r="AM356" s="189"/>
      <c r="AN356" s="190"/>
      <c r="AO356" s="190"/>
      <c r="AP356" s="191"/>
      <c r="AQ356" s="195"/>
      <c r="AR356" s="196"/>
      <c r="AS356" s="196"/>
      <c r="AT356" s="197"/>
      <c r="AU356" s="201"/>
      <c r="AV356" s="202"/>
      <c r="AW356" s="202"/>
      <c r="AX356" s="202"/>
      <c r="AY356" s="205"/>
      <c r="AZ356" s="205"/>
      <c r="BA356" s="205"/>
      <c r="BB356" s="205"/>
      <c r="BC356" s="205"/>
      <c r="BD356" s="205"/>
      <c r="BE356" s="205"/>
      <c r="BF356" s="205"/>
      <c r="BG356" s="205"/>
      <c r="BH356" s="205"/>
      <c r="BI356" s="207"/>
      <c r="BO356" s="209"/>
      <c r="BQ356" s="164"/>
      <c r="BS356" s="275"/>
      <c r="BT356" s="275"/>
      <c r="BU356" s="275"/>
      <c r="BV356" s="275"/>
      <c r="BW356" s="275"/>
      <c r="BX356" s="275"/>
      <c r="BY356" s="275"/>
      <c r="BZ356" s="275"/>
      <c r="CA356" s="275"/>
      <c r="CB356" s="275"/>
      <c r="CC356" s="275"/>
      <c r="CD356" s="275"/>
      <c r="CE356" s="275"/>
      <c r="CG356" s="278"/>
      <c r="CI356" s="166"/>
      <c r="CJ356" s="166"/>
      <c r="CK356" s="166"/>
      <c r="CL356" s="282"/>
      <c r="CM356" s="166"/>
      <c r="CN356" s="166"/>
      <c r="CO356" s="166"/>
      <c r="CP356" s="282"/>
      <c r="CQ356" s="166"/>
      <c r="CR356" s="166"/>
      <c r="CS356" s="166"/>
      <c r="CT356" s="282"/>
      <c r="CU356" s="282"/>
      <c r="CV356" s="282"/>
      <c r="CW356" s="166"/>
      <c r="CX356" s="166"/>
      <c r="CY356" s="166"/>
    </row>
    <row r="357" spans="3:103" ht="4.5" customHeight="1" x14ac:dyDescent="0.25">
      <c r="C357" s="5"/>
      <c r="D357" s="5"/>
      <c r="E357" s="5"/>
      <c r="F357" s="5"/>
      <c r="G357" s="5"/>
      <c r="H357" s="5"/>
      <c r="I357" s="5"/>
      <c r="J357" s="5"/>
      <c r="K357" s="5"/>
      <c r="L357" s="5"/>
      <c r="M357" s="5"/>
      <c r="N357" s="5"/>
      <c r="O357" s="5"/>
      <c r="P357" s="5"/>
      <c r="Q357" s="5"/>
      <c r="R357" s="5"/>
      <c r="S357" s="5"/>
      <c r="T357" s="5"/>
      <c r="U357" s="5"/>
      <c r="V357" s="5"/>
      <c r="W357" s="5"/>
      <c r="X357" s="5"/>
      <c r="Y357" s="5"/>
      <c r="Z357" s="234"/>
      <c r="AA357" s="235"/>
      <c r="AB357" s="235"/>
      <c r="AC357" s="235"/>
      <c r="AD357" s="235"/>
      <c r="AE357" s="235"/>
      <c r="AF357" s="235"/>
      <c r="AG357" s="235"/>
      <c r="AH357" s="235"/>
      <c r="AI357" s="235"/>
      <c r="AJ357" s="235"/>
      <c r="AK357" s="235"/>
      <c r="AL357" s="236"/>
      <c r="AM357" s="189"/>
      <c r="AN357" s="190"/>
      <c r="AO357" s="190"/>
      <c r="AP357" s="191"/>
      <c r="AQ357" s="195"/>
      <c r="AR357" s="196"/>
      <c r="AS357" s="196"/>
      <c r="AT357" s="197"/>
      <c r="AU357" s="201"/>
      <c r="AV357" s="202"/>
      <c r="AW357" s="202"/>
      <c r="AX357" s="202"/>
      <c r="AY357" s="205"/>
      <c r="AZ357" s="205"/>
      <c r="BA357" s="205"/>
      <c r="BB357" s="205"/>
      <c r="BC357" s="205"/>
      <c r="BD357" s="205"/>
      <c r="BE357" s="205"/>
      <c r="BF357" s="205"/>
      <c r="BG357" s="205"/>
      <c r="BH357" s="205"/>
      <c r="BI357" s="207"/>
      <c r="BO357" s="209"/>
      <c r="BQ357" s="164"/>
      <c r="BS357" s="276"/>
      <c r="BT357" s="276"/>
      <c r="BU357" s="276"/>
      <c r="BV357" s="276"/>
      <c r="BW357" s="276"/>
      <c r="BX357" s="276"/>
      <c r="BY357" s="276"/>
      <c r="BZ357" s="276"/>
      <c r="CA357" s="276"/>
      <c r="CB357" s="276"/>
      <c r="CC357" s="276"/>
      <c r="CD357" s="276"/>
      <c r="CE357" s="276"/>
      <c r="CG357" s="279"/>
      <c r="CI357" s="167"/>
      <c r="CJ357" s="167"/>
      <c r="CK357" s="167"/>
      <c r="CL357" s="283"/>
      <c r="CM357" s="167"/>
      <c r="CN357" s="167"/>
      <c r="CO357" s="167"/>
      <c r="CP357" s="283"/>
      <c r="CQ357" s="167"/>
      <c r="CR357" s="167"/>
      <c r="CS357" s="167"/>
      <c r="CT357" s="283"/>
      <c r="CU357" s="283"/>
      <c r="CV357" s="283"/>
      <c r="CW357" s="167"/>
      <c r="CX357" s="167"/>
      <c r="CY357" s="167"/>
    </row>
    <row r="358" spans="3:103" ht="9" customHeight="1" x14ac:dyDescent="0.25">
      <c r="C358" s="152" t="s">
        <v>14</v>
      </c>
      <c r="D358" s="152"/>
      <c r="E358" s="152"/>
      <c r="F358" s="152"/>
      <c r="G358" s="152"/>
      <c r="H358" s="152"/>
      <c r="I358" s="152"/>
      <c r="J358" s="152"/>
      <c r="K358" s="157"/>
      <c r="L358" s="210"/>
      <c r="M358" s="211"/>
      <c r="N358" s="211"/>
      <c r="O358" s="211"/>
      <c r="P358" s="211"/>
      <c r="Q358" s="211"/>
      <c r="R358" s="211"/>
      <c r="S358" s="211"/>
      <c r="T358" s="211"/>
      <c r="U358" s="211"/>
      <c r="V358" s="211"/>
      <c r="W358" s="212"/>
      <c r="X358" s="5"/>
      <c r="Y358" s="5"/>
      <c r="Z358" s="228" t="s">
        <v>29</v>
      </c>
      <c r="AA358" s="229"/>
      <c r="AB358" s="229"/>
      <c r="AC358" s="229"/>
      <c r="AD358" s="229"/>
      <c r="AE358" s="229"/>
      <c r="AF358" s="229"/>
      <c r="AG358" s="229"/>
      <c r="AH358" s="229"/>
      <c r="AI358" s="229"/>
      <c r="AJ358" s="229"/>
      <c r="AK358" s="229"/>
      <c r="AL358" s="230"/>
      <c r="AM358" s="189">
        <f t="shared" ref="AM358" si="1223">IF(SUM(BS358:BU361)=0,"",SUM(BS358:BU361))</f>
        <v>3</v>
      </c>
      <c r="AN358" s="190"/>
      <c r="AO358" s="190"/>
      <c r="AP358" s="191"/>
      <c r="AQ358" s="195"/>
      <c r="AR358" s="196"/>
      <c r="AS358" s="196"/>
      <c r="AT358" s="197"/>
      <c r="AU358" s="201" t="str">
        <f t="shared" ref="AU358" si="1224">IF(CL358&lt;&gt;"",CL358,"")</f>
        <v/>
      </c>
      <c r="AV358" s="202"/>
      <c r="AW358" s="202"/>
      <c r="AX358" s="202"/>
      <c r="AY358" s="205" t="str">
        <f t="shared" ref="AY358" si="1225">IF(CS358&lt;&gt;"",CS358,"")</f>
        <v/>
      </c>
      <c r="AZ358" s="205"/>
      <c r="BA358" s="205"/>
      <c r="BB358" s="205"/>
      <c r="BC358" s="205"/>
      <c r="BD358" s="205"/>
      <c r="BE358" s="205" t="str">
        <f t="shared" ref="BE358" si="1226">IF(CP358&lt;&gt;"",CP358,"")</f>
        <v/>
      </c>
      <c r="BF358" s="205"/>
      <c r="BG358" s="205"/>
      <c r="BH358" s="205"/>
      <c r="BI358" s="207"/>
      <c r="BO358" s="209">
        <v>6</v>
      </c>
      <c r="BQ358" s="164">
        <f>SUM(MAX(BN$12:BN361),BO358/10)</f>
        <v>8.6</v>
      </c>
      <c r="BS358" s="274" t="str">
        <f t="shared" ref="BS358:CE358" si="1227">IF(INDEX(BS$18:BS$49,MATCH($BO358,$BO$18:$BO$49,0))="","",INDEX(BS$18:BS$49,MATCH($BO358,$BO$18:$BO$49,0)))</f>
        <v/>
      </c>
      <c r="BT358" s="274" t="str">
        <f t="shared" si="1227"/>
        <v/>
      </c>
      <c r="BU358" s="274">
        <f t="shared" si="1227"/>
        <v>3</v>
      </c>
      <c r="BV358" s="274" t="str">
        <f>IF(INDEX(BV$18:BV$49,MATCH($BO358,$BO$18:$BO$49,0))="","",INDEX(BV$18:BV$49,MATCH($BO358,$BO$18:$BO$49,0)))</f>
        <v/>
      </c>
      <c r="BW358" s="274" t="str">
        <f>IF(INDEX(BW$18:BW$49,MATCH($BO358,$BO$18:$BO$49,0))="","",INDEX(BW$18:BW$49,MATCH($BO358,$BO$18:$BO$49,0)))</f>
        <v/>
      </c>
      <c r="BX358" s="274">
        <f>IF(INDEX(BX$18:BX$49,MATCH($BO358,$BO$18:$BO$49,0))="","",INDEX(BX$18:BX$49,MATCH($BO358,$BO$18:$BO$49,0)))</f>
        <v>12.147877000000001</v>
      </c>
      <c r="BY358" s="274" t="str">
        <f t="shared" si="1227"/>
        <v/>
      </c>
      <c r="BZ358" s="274" t="str">
        <f t="shared" si="1227"/>
        <v/>
      </c>
      <c r="CA358" s="274">
        <f t="shared" si="1227"/>
        <v>5598.1</v>
      </c>
      <c r="CB358" s="274" t="str">
        <f t="shared" si="1227"/>
        <v/>
      </c>
      <c r="CC358" s="274" t="str">
        <f t="shared" si="1227"/>
        <v/>
      </c>
      <c r="CD358" s="274">
        <f t="shared" si="1227"/>
        <v>1</v>
      </c>
      <c r="CE358" s="274">
        <f t="shared" si="1227"/>
        <v>8</v>
      </c>
      <c r="CG358" s="277" t="str">
        <f>IF(AQ358="","",IF(ISERROR(VALUE(AQ358)),"",AQ358))</f>
        <v/>
      </c>
      <c r="CI358" s="165" t="str">
        <f>IF(AND(BS358&lt;&gt;"",$CG358&lt;&gt;""),PRODUCT(BS358,$CG358),"")</f>
        <v/>
      </c>
      <c r="CJ358" s="165" t="str">
        <f>IF(AND(BT358&lt;&gt;"",$CG358&lt;&gt;""),PRODUCT(BT358,$CG358),"")</f>
        <v/>
      </c>
      <c r="CK358" s="165" t="str">
        <f>IF(AND(BU358&lt;&gt;"",$CG358&lt;&gt;""),PRODUCT(BU358,$CG358),"")</f>
        <v/>
      </c>
      <c r="CL358" s="281" t="str">
        <f t="shared" ref="CL358" si="1228">IF(SUM(CI358:CK361)=0,"",SUM(CI358:CK361))</f>
        <v/>
      </c>
      <c r="CM358" s="165" t="str">
        <f t="shared" ref="CM358" si="1229">IF(AND(BV358&lt;&gt;"",$CG358&lt;&gt;""),PRODUCT(BV358,$CG358),"")</f>
        <v/>
      </c>
      <c r="CN358" s="165" t="str">
        <f t="shared" ref="CN358" si="1230">IF(AND(BW358&lt;&gt;"",$CG358&lt;&gt;""),PRODUCT(BW358,$CG358),"")</f>
        <v/>
      </c>
      <c r="CO358" s="165" t="str">
        <f t="shared" ref="CO358" si="1231">IF(AND(BX358&lt;&gt;"",$CG358&lt;&gt;""),PRODUCT(BX358,$CG358),"")</f>
        <v/>
      </c>
      <c r="CP358" s="281" t="str">
        <f t="shared" ref="CP358" si="1232">IF(SUM(CM358:CO361)=0,"",SUM(CM358:CO361))</f>
        <v/>
      </c>
      <c r="CQ358" s="165" t="str">
        <f t="shared" ref="CQ358" si="1233">IF(AND(BY358&lt;&gt;"",$CG358&lt;&gt;""),PRODUCT(BY358,$CG358),"")</f>
        <v/>
      </c>
      <c r="CR358" s="165" t="str">
        <f t="shared" ref="CR358" si="1234">IF(AND(BZ358&lt;&gt;"",$CG358&lt;&gt;""),PRODUCT(BZ358,$CG358),"")</f>
        <v/>
      </c>
      <c r="CS358" s="165" t="str">
        <f t="shared" ref="CS358" si="1235">IF(AND(CA358&lt;&gt;"",$CG358&lt;&gt;""),PRODUCT(CA358,$CG358),"")</f>
        <v/>
      </c>
      <c r="CT358" s="281" t="str">
        <f t="shared" ref="CT358" si="1236">IF(AND(CB358&lt;&gt;"",CQ358&lt;&gt;""),PRODUCT(CB358,CQ358),"")</f>
        <v/>
      </c>
      <c r="CU358" s="281" t="str">
        <f t="shared" ref="CU358" si="1237">IF(AND(CC358&lt;&gt;"",CR358&lt;&gt;""),PRODUCT(CC358,CR358),"")</f>
        <v/>
      </c>
      <c r="CV358" s="281" t="str">
        <f t="shared" ref="CV358" si="1238">IF(AND(CD358&lt;&gt;"",CS358&lt;&gt;""),PRODUCT(CD358,CS358),"")</f>
        <v/>
      </c>
      <c r="CW358" s="165" t="str">
        <f t="shared" ref="CW358" si="1239">IF(AND($CE358&lt;&gt;"",CQ358&lt;&gt;""),PRODUCT($CE358,CQ358),"")</f>
        <v/>
      </c>
      <c r="CX358" s="165" t="str">
        <f t="shared" ref="CX358" si="1240">IF(AND($CE358&lt;&gt;"",CR358&lt;&gt;""),PRODUCT($CE358,CR358),"")</f>
        <v/>
      </c>
      <c r="CY358" s="165" t="str">
        <f t="shared" ref="CY358" si="1241">IF(AND($CE358&lt;&gt;"",CS358&lt;&gt;""),PRODUCT($CE358,CS358),"")</f>
        <v/>
      </c>
    </row>
    <row r="359" spans="3:103" ht="4.5" customHeight="1" x14ac:dyDescent="0.25">
      <c r="C359" s="152"/>
      <c r="D359" s="152"/>
      <c r="E359" s="152"/>
      <c r="F359" s="152"/>
      <c r="G359" s="152"/>
      <c r="H359" s="152"/>
      <c r="I359" s="152"/>
      <c r="J359" s="152"/>
      <c r="K359" s="157"/>
      <c r="L359" s="213"/>
      <c r="M359" s="214"/>
      <c r="N359" s="214"/>
      <c r="O359" s="214"/>
      <c r="P359" s="214"/>
      <c r="Q359" s="214"/>
      <c r="R359" s="214"/>
      <c r="S359" s="214"/>
      <c r="T359" s="214"/>
      <c r="U359" s="214"/>
      <c r="V359" s="214"/>
      <c r="W359" s="215"/>
      <c r="X359" s="5"/>
      <c r="Y359" s="5"/>
      <c r="Z359" s="231"/>
      <c r="AA359" s="232"/>
      <c r="AB359" s="232"/>
      <c r="AC359" s="232"/>
      <c r="AD359" s="232"/>
      <c r="AE359" s="232"/>
      <c r="AF359" s="232"/>
      <c r="AG359" s="232"/>
      <c r="AH359" s="232"/>
      <c r="AI359" s="232"/>
      <c r="AJ359" s="232"/>
      <c r="AK359" s="232"/>
      <c r="AL359" s="233"/>
      <c r="AM359" s="189"/>
      <c r="AN359" s="190"/>
      <c r="AO359" s="190"/>
      <c r="AP359" s="191"/>
      <c r="AQ359" s="195"/>
      <c r="AR359" s="196"/>
      <c r="AS359" s="196"/>
      <c r="AT359" s="197"/>
      <c r="AU359" s="201"/>
      <c r="AV359" s="202"/>
      <c r="AW359" s="202"/>
      <c r="AX359" s="202"/>
      <c r="AY359" s="205"/>
      <c r="AZ359" s="205"/>
      <c r="BA359" s="205"/>
      <c r="BB359" s="205"/>
      <c r="BC359" s="205"/>
      <c r="BD359" s="205"/>
      <c r="BE359" s="205"/>
      <c r="BF359" s="205"/>
      <c r="BG359" s="205"/>
      <c r="BH359" s="205"/>
      <c r="BI359" s="207"/>
      <c r="BO359" s="209"/>
      <c r="BQ359" s="164"/>
      <c r="BS359" s="275"/>
      <c r="BT359" s="275"/>
      <c r="BU359" s="275"/>
      <c r="BV359" s="275"/>
      <c r="BW359" s="275"/>
      <c r="BX359" s="275"/>
      <c r="BY359" s="275"/>
      <c r="BZ359" s="275"/>
      <c r="CA359" s="275"/>
      <c r="CB359" s="275"/>
      <c r="CC359" s="275"/>
      <c r="CD359" s="275"/>
      <c r="CE359" s="275"/>
      <c r="CG359" s="278"/>
      <c r="CI359" s="166"/>
      <c r="CJ359" s="166"/>
      <c r="CK359" s="166"/>
      <c r="CL359" s="282"/>
      <c r="CM359" s="166"/>
      <c r="CN359" s="166"/>
      <c r="CO359" s="166"/>
      <c r="CP359" s="282"/>
      <c r="CQ359" s="166"/>
      <c r="CR359" s="166"/>
      <c r="CS359" s="166"/>
      <c r="CT359" s="282"/>
      <c r="CU359" s="282"/>
      <c r="CV359" s="282"/>
      <c r="CW359" s="166"/>
      <c r="CX359" s="166"/>
      <c r="CY359" s="166"/>
    </row>
    <row r="360" spans="3:103" ht="9" customHeight="1" x14ac:dyDescent="0.25">
      <c r="C360" s="152"/>
      <c r="D360" s="152"/>
      <c r="E360" s="152"/>
      <c r="F360" s="152"/>
      <c r="G360" s="152"/>
      <c r="H360" s="152"/>
      <c r="I360" s="152"/>
      <c r="J360" s="152"/>
      <c r="K360" s="157"/>
      <c r="L360" s="216"/>
      <c r="M360" s="217"/>
      <c r="N360" s="217"/>
      <c r="O360" s="217"/>
      <c r="P360" s="217"/>
      <c r="Q360" s="217"/>
      <c r="R360" s="217"/>
      <c r="S360" s="217"/>
      <c r="T360" s="217"/>
      <c r="U360" s="217"/>
      <c r="V360" s="217"/>
      <c r="W360" s="218"/>
      <c r="X360" s="5"/>
      <c r="Y360" s="5"/>
      <c r="Z360" s="231"/>
      <c r="AA360" s="232"/>
      <c r="AB360" s="232"/>
      <c r="AC360" s="232"/>
      <c r="AD360" s="232"/>
      <c r="AE360" s="232"/>
      <c r="AF360" s="232"/>
      <c r="AG360" s="232"/>
      <c r="AH360" s="232"/>
      <c r="AI360" s="232"/>
      <c r="AJ360" s="232"/>
      <c r="AK360" s="232"/>
      <c r="AL360" s="233"/>
      <c r="AM360" s="189"/>
      <c r="AN360" s="190"/>
      <c r="AO360" s="190"/>
      <c r="AP360" s="191"/>
      <c r="AQ360" s="195"/>
      <c r="AR360" s="196"/>
      <c r="AS360" s="196"/>
      <c r="AT360" s="197"/>
      <c r="AU360" s="201"/>
      <c r="AV360" s="202"/>
      <c r="AW360" s="202"/>
      <c r="AX360" s="202"/>
      <c r="AY360" s="205"/>
      <c r="AZ360" s="205"/>
      <c r="BA360" s="205"/>
      <c r="BB360" s="205"/>
      <c r="BC360" s="205"/>
      <c r="BD360" s="205"/>
      <c r="BE360" s="205"/>
      <c r="BF360" s="205"/>
      <c r="BG360" s="205"/>
      <c r="BH360" s="205"/>
      <c r="BI360" s="207"/>
      <c r="BO360" s="209"/>
      <c r="BQ360" s="164"/>
      <c r="BS360" s="275"/>
      <c r="BT360" s="275"/>
      <c r="BU360" s="275"/>
      <c r="BV360" s="275"/>
      <c r="BW360" s="275"/>
      <c r="BX360" s="275"/>
      <c r="BY360" s="275"/>
      <c r="BZ360" s="275"/>
      <c r="CA360" s="275"/>
      <c r="CB360" s="275"/>
      <c r="CC360" s="275"/>
      <c r="CD360" s="275"/>
      <c r="CE360" s="275"/>
      <c r="CG360" s="278"/>
      <c r="CI360" s="166"/>
      <c r="CJ360" s="166"/>
      <c r="CK360" s="166"/>
      <c r="CL360" s="282"/>
      <c r="CM360" s="166"/>
      <c r="CN360" s="166"/>
      <c r="CO360" s="166"/>
      <c r="CP360" s="282"/>
      <c r="CQ360" s="166"/>
      <c r="CR360" s="166"/>
      <c r="CS360" s="166"/>
      <c r="CT360" s="282"/>
      <c r="CU360" s="282"/>
      <c r="CV360" s="282"/>
      <c r="CW360" s="166"/>
      <c r="CX360" s="166"/>
      <c r="CY360" s="166"/>
    </row>
    <row r="361" spans="3:103" ht="4.5" customHeight="1" x14ac:dyDescent="0.25">
      <c r="C361" s="5"/>
      <c r="D361" s="5"/>
      <c r="E361" s="5"/>
      <c r="F361" s="5"/>
      <c r="G361" s="5"/>
      <c r="H361" s="5"/>
      <c r="I361" s="5"/>
      <c r="J361" s="5"/>
      <c r="K361" s="5"/>
      <c r="L361" s="5"/>
      <c r="M361" s="5"/>
      <c r="N361" s="5"/>
      <c r="O361" s="5"/>
      <c r="P361" s="5"/>
      <c r="Q361" s="5"/>
      <c r="R361" s="5"/>
      <c r="S361" s="5"/>
      <c r="T361" s="5"/>
      <c r="U361" s="5"/>
      <c r="V361" s="5"/>
      <c r="W361" s="5"/>
      <c r="X361" s="5"/>
      <c r="Y361" s="5"/>
      <c r="Z361" s="234"/>
      <c r="AA361" s="235"/>
      <c r="AB361" s="235"/>
      <c r="AC361" s="235"/>
      <c r="AD361" s="235"/>
      <c r="AE361" s="235"/>
      <c r="AF361" s="235"/>
      <c r="AG361" s="235"/>
      <c r="AH361" s="235"/>
      <c r="AI361" s="235"/>
      <c r="AJ361" s="235"/>
      <c r="AK361" s="235"/>
      <c r="AL361" s="236"/>
      <c r="AM361" s="189"/>
      <c r="AN361" s="190"/>
      <c r="AO361" s="190"/>
      <c r="AP361" s="191"/>
      <c r="AQ361" s="195"/>
      <c r="AR361" s="196"/>
      <c r="AS361" s="196"/>
      <c r="AT361" s="197"/>
      <c r="AU361" s="201"/>
      <c r="AV361" s="202"/>
      <c r="AW361" s="202"/>
      <c r="AX361" s="202"/>
      <c r="AY361" s="205"/>
      <c r="AZ361" s="205"/>
      <c r="BA361" s="205"/>
      <c r="BB361" s="205"/>
      <c r="BC361" s="205"/>
      <c r="BD361" s="205"/>
      <c r="BE361" s="205"/>
      <c r="BF361" s="205"/>
      <c r="BG361" s="205"/>
      <c r="BH361" s="205"/>
      <c r="BI361" s="207"/>
      <c r="BO361" s="209"/>
      <c r="BQ361" s="164"/>
      <c r="BS361" s="276"/>
      <c r="BT361" s="276"/>
      <c r="BU361" s="276"/>
      <c r="BV361" s="276"/>
      <c r="BW361" s="276"/>
      <c r="BX361" s="276"/>
      <c r="BY361" s="276"/>
      <c r="BZ361" s="276"/>
      <c r="CA361" s="276"/>
      <c r="CB361" s="276"/>
      <c r="CC361" s="276"/>
      <c r="CD361" s="276"/>
      <c r="CE361" s="276"/>
      <c r="CG361" s="279"/>
      <c r="CI361" s="167"/>
      <c r="CJ361" s="167"/>
      <c r="CK361" s="167"/>
      <c r="CL361" s="283"/>
      <c r="CM361" s="167"/>
      <c r="CN361" s="167"/>
      <c r="CO361" s="167"/>
      <c r="CP361" s="283"/>
      <c r="CQ361" s="167"/>
      <c r="CR361" s="167"/>
      <c r="CS361" s="167"/>
      <c r="CT361" s="283"/>
      <c r="CU361" s="283"/>
      <c r="CV361" s="283"/>
      <c r="CW361" s="167"/>
      <c r="CX361" s="167"/>
      <c r="CY361" s="167"/>
    </row>
    <row r="362" spans="3:103" ht="9" customHeight="1" x14ac:dyDescent="0.25">
      <c r="C362" s="247" t="s">
        <v>187</v>
      </c>
      <c r="D362" s="152"/>
      <c r="E362" s="152"/>
      <c r="F362" s="152"/>
      <c r="G362" s="152"/>
      <c r="H362" s="152"/>
      <c r="I362" s="152"/>
      <c r="J362" s="152"/>
      <c r="K362" s="157"/>
      <c r="L362" s="248"/>
      <c r="M362" s="249"/>
      <c r="N362" s="249"/>
      <c r="O362" s="249"/>
      <c r="P362" s="249"/>
      <c r="Q362" s="249"/>
      <c r="R362" s="249"/>
      <c r="S362" s="249"/>
      <c r="T362" s="249"/>
      <c r="U362" s="249"/>
      <c r="V362" s="249"/>
      <c r="W362" s="250"/>
      <c r="X362" s="5"/>
      <c r="Y362" s="5"/>
      <c r="Z362" s="228" t="s">
        <v>30</v>
      </c>
      <c r="AA362" s="229"/>
      <c r="AB362" s="229"/>
      <c r="AC362" s="229"/>
      <c r="AD362" s="229"/>
      <c r="AE362" s="229"/>
      <c r="AF362" s="229"/>
      <c r="AG362" s="229"/>
      <c r="AH362" s="229"/>
      <c r="AI362" s="229"/>
      <c r="AJ362" s="229"/>
      <c r="AK362" s="229"/>
      <c r="AL362" s="230"/>
      <c r="AM362" s="189">
        <f t="shared" ref="AM362" si="1242">IF(SUM(BS362:BU365)=0,"",SUM(BS362:BU365))</f>
        <v>35</v>
      </c>
      <c r="AN362" s="190"/>
      <c r="AO362" s="190"/>
      <c r="AP362" s="191"/>
      <c r="AQ362" s="195"/>
      <c r="AR362" s="196"/>
      <c r="AS362" s="196"/>
      <c r="AT362" s="197"/>
      <c r="AU362" s="201" t="str">
        <f t="shared" ref="AU362" si="1243">IF(CL362&lt;&gt;"",CL362,"")</f>
        <v/>
      </c>
      <c r="AV362" s="202"/>
      <c r="AW362" s="202"/>
      <c r="AX362" s="202"/>
      <c r="AY362" s="205" t="str">
        <f t="shared" ref="AY362" si="1244">IF(CS362&lt;&gt;"",CS362,"")</f>
        <v/>
      </c>
      <c r="AZ362" s="205"/>
      <c r="BA362" s="205"/>
      <c r="BB362" s="205"/>
      <c r="BC362" s="205"/>
      <c r="BD362" s="205"/>
      <c r="BE362" s="205" t="str">
        <f t="shared" ref="BE362" si="1245">IF(CP362&lt;&gt;"",CP362,"")</f>
        <v/>
      </c>
      <c r="BF362" s="205"/>
      <c r="BG362" s="205"/>
      <c r="BH362" s="205"/>
      <c r="BI362" s="207"/>
      <c r="BO362" s="209">
        <v>7</v>
      </c>
      <c r="BQ362" s="164">
        <f>SUM(MAX(BN$12:BN365),BO362/10)</f>
        <v>8.6999999999999993</v>
      </c>
      <c r="BS362" s="274" t="str">
        <f t="shared" ref="BS362:CE362" si="1246">IF(INDEX(BS$18:BS$49,MATCH($BO362,$BO$18:$BO$49,0))="","",INDEX(BS$18:BS$49,MATCH($BO362,$BO$18:$BO$49,0)))</f>
        <v/>
      </c>
      <c r="BT362" s="274" t="str">
        <f t="shared" si="1246"/>
        <v/>
      </c>
      <c r="BU362" s="274">
        <f t="shared" si="1246"/>
        <v>35</v>
      </c>
      <c r="BV362" s="274" t="str">
        <f>IF(INDEX(BV$18:BV$49,MATCH($BO362,$BO$18:$BO$49,0))="","",INDEX(BV$18:BV$49,MATCH($BO362,$BO$18:$BO$49,0)))</f>
        <v/>
      </c>
      <c r="BW362" s="274" t="str">
        <f>IF(INDEX(BW$18:BW$49,MATCH($BO362,$BO$18:$BO$49,0))="","",INDEX(BW$18:BW$49,MATCH($BO362,$BO$18:$BO$49,0)))</f>
        <v/>
      </c>
      <c r="BX362" s="274">
        <f>IF(INDEX(BX$18:BX$49,MATCH($BO362,$BO$18:$BO$49,0))="","",INDEX(BX$18:BX$49,MATCH($BO362,$BO$18:$BO$49,0)))</f>
        <v>13.02</v>
      </c>
      <c r="BY362" s="274" t="str">
        <f t="shared" si="1246"/>
        <v/>
      </c>
      <c r="BZ362" s="274" t="str">
        <f t="shared" si="1246"/>
        <v/>
      </c>
      <c r="CA362" s="274">
        <f t="shared" si="1246"/>
        <v>6000</v>
      </c>
      <c r="CB362" s="274" t="str">
        <f t="shared" si="1246"/>
        <v/>
      </c>
      <c r="CC362" s="274" t="str">
        <f t="shared" si="1246"/>
        <v/>
      </c>
      <c r="CD362" s="274">
        <f t="shared" si="1246"/>
        <v>1</v>
      </c>
      <c r="CE362" s="274">
        <f t="shared" si="1246"/>
        <v>8</v>
      </c>
      <c r="CG362" s="277" t="str">
        <f>IF(AQ362="","",IF(ISERROR(VALUE(AQ362)),"",AQ362))</f>
        <v/>
      </c>
      <c r="CI362" s="165" t="str">
        <f>IF(AND(BS362&lt;&gt;"",$CG362&lt;&gt;""),PRODUCT(BS362,$CG362),"")</f>
        <v/>
      </c>
      <c r="CJ362" s="165" t="str">
        <f>IF(AND(BT362&lt;&gt;"",$CG362&lt;&gt;""),PRODUCT(BT362,$CG362),"")</f>
        <v/>
      </c>
      <c r="CK362" s="165" t="str">
        <f>IF(AND(BU362&lt;&gt;"",$CG362&lt;&gt;""),PRODUCT(BU362,$CG362),"")</f>
        <v/>
      </c>
      <c r="CL362" s="281" t="str">
        <f t="shared" ref="CL362" si="1247">IF(SUM(CI362:CK365)=0,"",SUM(CI362:CK365))</f>
        <v/>
      </c>
      <c r="CM362" s="165" t="str">
        <f t="shared" ref="CM362" si="1248">IF(AND(BV362&lt;&gt;"",$CG362&lt;&gt;""),PRODUCT(BV362,$CG362),"")</f>
        <v/>
      </c>
      <c r="CN362" s="165" t="str">
        <f t="shared" ref="CN362" si="1249">IF(AND(BW362&lt;&gt;"",$CG362&lt;&gt;""),PRODUCT(BW362,$CG362),"")</f>
        <v/>
      </c>
      <c r="CO362" s="165" t="str">
        <f t="shared" ref="CO362" si="1250">IF(AND(BX362&lt;&gt;"",$CG362&lt;&gt;""),PRODUCT(BX362,$CG362),"")</f>
        <v/>
      </c>
      <c r="CP362" s="281" t="str">
        <f t="shared" ref="CP362" si="1251">IF(SUM(CM362:CO365)=0,"",SUM(CM362:CO365))</f>
        <v/>
      </c>
      <c r="CQ362" s="165" t="str">
        <f t="shared" ref="CQ362" si="1252">IF(AND(BY362&lt;&gt;"",$CG362&lt;&gt;""),PRODUCT(BY362,$CG362),"")</f>
        <v/>
      </c>
      <c r="CR362" s="165" t="str">
        <f t="shared" ref="CR362" si="1253">IF(AND(BZ362&lt;&gt;"",$CG362&lt;&gt;""),PRODUCT(BZ362,$CG362),"")</f>
        <v/>
      </c>
      <c r="CS362" s="165" t="str">
        <f t="shared" ref="CS362" si="1254">IF(AND(CA362&lt;&gt;"",$CG362&lt;&gt;""),PRODUCT(CA362,$CG362),"")</f>
        <v/>
      </c>
      <c r="CT362" s="281" t="str">
        <f t="shared" ref="CT362" si="1255">IF(AND(CB362&lt;&gt;"",CQ362&lt;&gt;""),PRODUCT(CB362,CQ362),"")</f>
        <v/>
      </c>
      <c r="CU362" s="281" t="str">
        <f t="shared" ref="CU362" si="1256">IF(AND(CC362&lt;&gt;"",CR362&lt;&gt;""),PRODUCT(CC362,CR362),"")</f>
        <v/>
      </c>
      <c r="CV362" s="281" t="str">
        <f t="shared" ref="CV362" si="1257">IF(AND(CD362&lt;&gt;"",CS362&lt;&gt;""),PRODUCT(CD362,CS362),"")</f>
        <v/>
      </c>
      <c r="CW362" s="165" t="str">
        <f t="shared" ref="CW362" si="1258">IF(AND($CE362&lt;&gt;"",CQ362&lt;&gt;""),PRODUCT($CE362,CQ362),"")</f>
        <v/>
      </c>
      <c r="CX362" s="165" t="str">
        <f t="shared" ref="CX362" si="1259">IF(AND($CE362&lt;&gt;"",CR362&lt;&gt;""),PRODUCT($CE362,CR362),"")</f>
        <v/>
      </c>
      <c r="CY362" s="165" t="str">
        <f t="shared" ref="CY362" si="1260">IF(AND($CE362&lt;&gt;"",CS362&lt;&gt;""),PRODUCT($CE362,CS362),"")</f>
        <v/>
      </c>
    </row>
    <row r="363" spans="3:103" ht="4.5" customHeight="1" x14ac:dyDescent="0.25">
      <c r="C363" s="152"/>
      <c r="D363" s="152"/>
      <c r="E363" s="152"/>
      <c r="F363" s="152"/>
      <c r="G363" s="152"/>
      <c r="H363" s="152"/>
      <c r="I363" s="152"/>
      <c r="J363" s="152"/>
      <c r="K363" s="157"/>
      <c r="L363" s="251"/>
      <c r="M363" s="252"/>
      <c r="N363" s="252"/>
      <c r="O363" s="252"/>
      <c r="P363" s="252"/>
      <c r="Q363" s="252"/>
      <c r="R363" s="252"/>
      <c r="S363" s="252"/>
      <c r="T363" s="252"/>
      <c r="U363" s="252"/>
      <c r="V363" s="252"/>
      <c r="W363" s="253"/>
      <c r="X363" s="5"/>
      <c r="Y363" s="5"/>
      <c r="Z363" s="231"/>
      <c r="AA363" s="232"/>
      <c r="AB363" s="232"/>
      <c r="AC363" s="232"/>
      <c r="AD363" s="232"/>
      <c r="AE363" s="232"/>
      <c r="AF363" s="232"/>
      <c r="AG363" s="232"/>
      <c r="AH363" s="232"/>
      <c r="AI363" s="232"/>
      <c r="AJ363" s="232"/>
      <c r="AK363" s="232"/>
      <c r="AL363" s="233"/>
      <c r="AM363" s="189"/>
      <c r="AN363" s="190"/>
      <c r="AO363" s="190"/>
      <c r="AP363" s="191"/>
      <c r="AQ363" s="195"/>
      <c r="AR363" s="196"/>
      <c r="AS363" s="196"/>
      <c r="AT363" s="197"/>
      <c r="AU363" s="201"/>
      <c r="AV363" s="202"/>
      <c r="AW363" s="202"/>
      <c r="AX363" s="202"/>
      <c r="AY363" s="205"/>
      <c r="AZ363" s="205"/>
      <c r="BA363" s="205"/>
      <c r="BB363" s="205"/>
      <c r="BC363" s="205"/>
      <c r="BD363" s="205"/>
      <c r="BE363" s="205"/>
      <c r="BF363" s="205"/>
      <c r="BG363" s="205"/>
      <c r="BH363" s="205"/>
      <c r="BI363" s="207"/>
      <c r="BO363" s="209"/>
      <c r="BQ363" s="164"/>
      <c r="BS363" s="275"/>
      <c r="BT363" s="275"/>
      <c r="BU363" s="275"/>
      <c r="BV363" s="275"/>
      <c r="BW363" s="275"/>
      <c r="BX363" s="275"/>
      <c r="BY363" s="275"/>
      <c r="BZ363" s="275"/>
      <c r="CA363" s="275"/>
      <c r="CB363" s="275"/>
      <c r="CC363" s="275"/>
      <c r="CD363" s="275"/>
      <c r="CE363" s="275"/>
      <c r="CG363" s="278"/>
      <c r="CI363" s="166"/>
      <c r="CJ363" s="166"/>
      <c r="CK363" s="166"/>
      <c r="CL363" s="282"/>
      <c r="CM363" s="166"/>
      <c r="CN363" s="166"/>
      <c r="CO363" s="166"/>
      <c r="CP363" s="282"/>
      <c r="CQ363" s="166"/>
      <c r="CR363" s="166"/>
      <c r="CS363" s="166"/>
      <c r="CT363" s="282"/>
      <c r="CU363" s="282"/>
      <c r="CV363" s="282"/>
      <c r="CW363" s="166"/>
      <c r="CX363" s="166"/>
      <c r="CY363" s="166"/>
    </row>
    <row r="364" spans="3:103" ht="9" customHeight="1" x14ac:dyDescent="0.25">
      <c r="C364" s="152"/>
      <c r="D364" s="152"/>
      <c r="E364" s="152"/>
      <c r="F364" s="152"/>
      <c r="G364" s="152"/>
      <c r="H364" s="152"/>
      <c r="I364" s="152"/>
      <c r="J364" s="152"/>
      <c r="K364" s="157"/>
      <c r="L364" s="254"/>
      <c r="M364" s="255"/>
      <c r="N364" s="255"/>
      <c r="O364" s="255"/>
      <c r="P364" s="255"/>
      <c r="Q364" s="255"/>
      <c r="R364" s="255"/>
      <c r="S364" s="255"/>
      <c r="T364" s="255"/>
      <c r="U364" s="255"/>
      <c r="V364" s="255"/>
      <c r="W364" s="256"/>
      <c r="X364" s="5"/>
      <c r="Y364" s="5"/>
      <c r="Z364" s="231"/>
      <c r="AA364" s="232"/>
      <c r="AB364" s="232"/>
      <c r="AC364" s="232"/>
      <c r="AD364" s="232"/>
      <c r="AE364" s="232"/>
      <c r="AF364" s="232"/>
      <c r="AG364" s="232"/>
      <c r="AH364" s="232"/>
      <c r="AI364" s="232"/>
      <c r="AJ364" s="232"/>
      <c r="AK364" s="232"/>
      <c r="AL364" s="233"/>
      <c r="AM364" s="189"/>
      <c r="AN364" s="190"/>
      <c r="AO364" s="190"/>
      <c r="AP364" s="191"/>
      <c r="AQ364" s="195"/>
      <c r="AR364" s="196"/>
      <c r="AS364" s="196"/>
      <c r="AT364" s="197"/>
      <c r="AU364" s="201"/>
      <c r="AV364" s="202"/>
      <c r="AW364" s="202"/>
      <c r="AX364" s="202"/>
      <c r="AY364" s="205"/>
      <c r="AZ364" s="205"/>
      <c r="BA364" s="205"/>
      <c r="BB364" s="205"/>
      <c r="BC364" s="205"/>
      <c r="BD364" s="205"/>
      <c r="BE364" s="205"/>
      <c r="BF364" s="205"/>
      <c r="BG364" s="205"/>
      <c r="BH364" s="205"/>
      <c r="BI364" s="207"/>
      <c r="BO364" s="209"/>
      <c r="BQ364" s="164"/>
      <c r="BS364" s="275"/>
      <c r="BT364" s="275"/>
      <c r="BU364" s="275"/>
      <c r="BV364" s="275"/>
      <c r="BW364" s="275"/>
      <c r="BX364" s="275"/>
      <c r="BY364" s="275"/>
      <c r="BZ364" s="275"/>
      <c r="CA364" s="275"/>
      <c r="CB364" s="275"/>
      <c r="CC364" s="275"/>
      <c r="CD364" s="275"/>
      <c r="CE364" s="275"/>
      <c r="CG364" s="278"/>
      <c r="CI364" s="166"/>
      <c r="CJ364" s="166"/>
      <c r="CK364" s="166"/>
      <c r="CL364" s="282"/>
      <c r="CM364" s="166"/>
      <c r="CN364" s="166"/>
      <c r="CO364" s="166"/>
      <c r="CP364" s="282"/>
      <c r="CQ364" s="166"/>
      <c r="CR364" s="166"/>
      <c r="CS364" s="166"/>
      <c r="CT364" s="282"/>
      <c r="CU364" s="282"/>
      <c r="CV364" s="282"/>
      <c r="CW364" s="166"/>
      <c r="CX364" s="166"/>
      <c r="CY364" s="166"/>
    </row>
    <row r="365" spans="3:103" ht="4.5" customHeight="1" x14ac:dyDescent="0.25">
      <c r="C365" s="5"/>
      <c r="D365" s="5"/>
      <c r="E365" s="5"/>
      <c r="F365" s="5"/>
      <c r="G365" s="5"/>
      <c r="H365" s="5"/>
      <c r="I365" s="5"/>
      <c r="J365" s="5"/>
      <c r="K365" s="5"/>
      <c r="L365" s="5"/>
      <c r="M365" s="5"/>
      <c r="N365" s="5"/>
      <c r="O365" s="5"/>
      <c r="P365" s="5"/>
      <c r="Q365" s="5"/>
      <c r="R365" s="5"/>
      <c r="S365" s="5"/>
      <c r="T365" s="5"/>
      <c r="U365" s="5"/>
      <c r="V365" s="5"/>
      <c r="W365" s="5"/>
      <c r="X365" s="5"/>
      <c r="Y365" s="5"/>
      <c r="Z365" s="234"/>
      <c r="AA365" s="235"/>
      <c r="AB365" s="235"/>
      <c r="AC365" s="235"/>
      <c r="AD365" s="235"/>
      <c r="AE365" s="235"/>
      <c r="AF365" s="235"/>
      <c r="AG365" s="235"/>
      <c r="AH365" s="235"/>
      <c r="AI365" s="235"/>
      <c r="AJ365" s="235"/>
      <c r="AK365" s="235"/>
      <c r="AL365" s="236"/>
      <c r="AM365" s="192"/>
      <c r="AN365" s="193"/>
      <c r="AO365" s="193"/>
      <c r="AP365" s="194"/>
      <c r="AQ365" s="198"/>
      <c r="AR365" s="199"/>
      <c r="AS365" s="199"/>
      <c r="AT365" s="200"/>
      <c r="AU365" s="203"/>
      <c r="AV365" s="204"/>
      <c r="AW365" s="204"/>
      <c r="AX365" s="204"/>
      <c r="AY365" s="206"/>
      <c r="AZ365" s="206"/>
      <c r="BA365" s="206"/>
      <c r="BB365" s="206"/>
      <c r="BC365" s="206"/>
      <c r="BD365" s="206"/>
      <c r="BE365" s="206"/>
      <c r="BF365" s="206"/>
      <c r="BG365" s="206"/>
      <c r="BH365" s="206"/>
      <c r="BI365" s="208"/>
      <c r="BO365" s="209"/>
      <c r="BQ365" s="164"/>
      <c r="BS365" s="276"/>
      <c r="BT365" s="276"/>
      <c r="BU365" s="276"/>
      <c r="BV365" s="276"/>
      <c r="BW365" s="276"/>
      <c r="BX365" s="276"/>
      <c r="BY365" s="276"/>
      <c r="BZ365" s="276"/>
      <c r="CA365" s="276"/>
      <c r="CB365" s="276"/>
      <c r="CC365" s="276"/>
      <c r="CD365" s="276"/>
      <c r="CE365" s="276"/>
      <c r="CG365" s="279"/>
      <c r="CI365" s="167"/>
      <c r="CJ365" s="167"/>
      <c r="CK365" s="167"/>
      <c r="CL365" s="283"/>
      <c r="CM365" s="167"/>
      <c r="CN365" s="167"/>
      <c r="CO365" s="167"/>
      <c r="CP365" s="283"/>
      <c r="CQ365" s="167"/>
      <c r="CR365" s="167"/>
      <c r="CS365" s="167"/>
      <c r="CT365" s="283"/>
      <c r="CU365" s="283"/>
      <c r="CV365" s="283"/>
      <c r="CW365" s="167"/>
      <c r="CX365" s="167"/>
      <c r="CY365" s="167"/>
    </row>
    <row r="366" spans="3:103" ht="9" customHeight="1" x14ac:dyDescent="0.25">
      <c r="X366" s="5"/>
      <c r="Y366" s="5"/>
      <c r="Z366" s="183"/>
      <c r="AA366" s="184"/>
      <c r="AB366" s="184"/>
      <c r="AC366" s="184"/>
      <c r="AD366" s="184"/>
      <c r="AE366" s="184"/>
      <c r="AF366" s="184"/>
      <c r="AG366" s="184"/>
      <c r="AH366" s="184"/>
      <c r="AI366" s="184"/>
      <c r="AJ366" s="184"/>
      <c r="AK366" s="184"/>
      <c r="AL366" s="185"/>
      <c r="AM366" s="189"/>
      <c r="AN366" s="190"/>
      <c r="AO366" s="190"/>
      <c r="AP366" s="191"/>
      <c r="AQ366" s="195"/>
      <c r="AR366" s="196"/>
      <c r="AS366" s="196"/>
      <c r="AT366" s="197"/>
      <c r="AU366" s="201" t="str">
        <f t="shared" ref="AU366" si="1261">IF(CL366&lt;&gt;"",CL366,"")</f>
        <v/>
      </c>
      <c r="AV366" s="202"/>
      <c r="AW366" s="202"/>
      <c r="AX366" s="202"/>
      <c r="AY366" s="205" t="str">
        <f t="shared" ref="AY366" si="1262">IF(CS366&lt;&gt;"",CS366,"")</f>
        <v/>
      </c>
      <c r="AZ366" s="205"/>
      <c r="BA366" s="205"/>
      <c r="BB366" s="205"/>
      <c r="BC366" s="205"/>
      <c r="BD366" s="205"/>
      <c r="BE366" s="205" t="str">
        <f t="shared" ref="BE366" si="1263">IF(CP366&lt;&gt;"",CP366,"")</f>
        <v/>
      </c>
      <c r="BF366" s="205"/>
      <c r="BG366" s="205"/>
      <c r="BH366" s="205"/>
      <c r="BI366" s="207"/>
      <c r="BO366" s="209">
        <v>8</v>
      </c>
      <c r="BP366" s="280" t="str">
        <f>IF(AND(AU370&lt;&gt;"",AU370&gt;1000),TRUE,"")</f>
        <v/>
      </c>
      <c r="BQ366" s="164">
        <f>SUM(MAX(BN$12:BN369),BO366/10)</f>
        <v>8.8000000000000007</v>
      </c>
      <c r="BS366" s="274" t="str">
        <f t="shared" ref="BS366:CE366" si="1264">IF(INDEX(BS$18:BS$49,MATCH($BO366,$BO$18:$BO$49,0))="","",INDEX(BS$18:BS$49,MATCH($BO366,$BO$18:$BO$49,0)))</f>
        <v/>
      </c>
      <c r="BT366" s="274" t="str">
        <f t="shared" si="1264"/>
        <v/>
      </c>
      <c r="BU366" s="274" t="str">
        <f t="shared" si="1264"/>
        <v/>
      </c>
      <c r="BV366" s="274" t="str">
        <f>IF(INDEX(BV$18:BV$49,MATCH($BO366,$BO$18:$BO$49,0))="","",INDEX(BV$18:BV$49,MATCH($BO366,$BO$18:$BO$49,0)))</f>
        <v/>
      </c>
      <c r="BW366" s="274" t="str">
        <f>IF(INDEX(BW$18:BW$49,MATCH($BO366,$BO$18:$BO$49,0))="","",INDEX(BW$18:BW$49,MATCH($BO366,$BO$18:$BO$49,0)))</f>
        <v/>
      </c>
      <c r="BX366" s="274" t="str">
        <f>IF(INDEX(BX$18:BX$49,MATCH($BO366,$BO$18:$BO$49,0))="","",INDEX(BX$18:BX$49,MATCH($BO366,$BO$18:$BO$49,0)))</f>
        <v/>
      </c>
      <c r="BY366" s="274" t="str">
        <f t="shared" si="1264"/>
        <v/>
      </c>
      <c r="BZ366" s="274" t="str">
        <f t="shared" si="1264"/>
        <v/>
      </c>
      <c r="CA366" s="274" t="str">
        <f t="shared" si="1264"/>
        <v/>
      </c>
      <c r="CB366" s="274" t="str">
        <f t="shared" si="1264"/>
        <v/>
      </c>
      <c r="CC366" s="274" t="str">
        <f t="shared" si="1264"/>
        <v/>
      </c>
      <c r="CD366" s="274" t="str">
        <f t="shared" si="1264"/>
        <v/>
      </c>
      <c r="CE366" s="274" t="str">
        <f t="shared" si="1264"/>
        <v/>
      </c>
      <c r="CG366" s="277" t="str">
        <f>IF(AQ366="","",IF(ISERROR(VALUE(AQ366)),"",AQ366))</f>
        <v/>
      </c>
      <c r="CI366" s="165" t="str">
        <f>IF(AND(BS366&lt;&gt;"",$CG366&lt;&gt;""),PRODUCT(BS366,$CG366),"")</f>
        <v/>
      </c>
      <c r="CJ366" s="165" t="str">
        <f>IF(AND(BT366&lt;&gt;"",$CG366&lt;&gt;""),PRODUCT(BT366,$CG366),"")</f>
        <v/>
      </c>
      <c r="CK366" s="165" t="str">
        <f>IF(AND(BU366&lt;&gt;"",$CG366&lt;&gt;""),PRODUCT(BU366,$CG366),"")</f>
        <v/>
      </c>
      <c r="CL366" s="281" t="str">
        <f t="shared" ref="CL366" si="1265">IF(SUM(CI366:CK369)=0,"",SUM(CI366:CK369))</f>
        <v/>
      </c>
      <c r="CM366" s="165" t="str">
        <f t="shared" ref="CM366" si="1266">IF(AND(BV366&lt;&gt;"",$CG366&lt;&gt;""),PRODUCT(BV366,$CG366),"")</f>
        <v/>
      </c>
      <c r="CN366" s="165" t="str">
        <f t="shared" ref="CN366" si="1267">IF(AND(BW366&lt;&gt;"",$CG366&lt;&gt;""),PRODUCT(BW366,$CG366),"")</f>
        <v/>
      </c>
      <c r="CO366" s="165" t="str">
        <f t="shared" ref="CO366" si="1268">IF(AND(BX366&lt;&gt;"",$CG366&lt;&gt;""),PRODUCT(BX366,$CG366),"")</f>
        <v/>
      </c>
      <c r="CP366" s="281" t="str">
        <f t="shared" ref="CP366" si="1269">IF(SUM(CM366:CO369)=0,"",SUM(CM366:CO369))</f>
        <v/>
      </c>
      <c r="CQ366" s="165" t="str">
        <f t="shared" ref="CQ366" si="1270">IF(AND(BY366&lt;&gt;"",$CG366&lt;&gt;""),PRODUCT(BY366,$CG366),"")</f>
        <v/>
      </c>
      <c r="CR366" s="165" t="str">
        <f t="shared" ref="CR366" si="1271">IF(AND(BZ366&lt;&gt;"",$CG366&lt;&gt;""),PRODUCT(BZ366,$CG366),"")</f>
        <v/>
      </c>
      <c r="CS366" s="165" t="str">
        <f t="shared" ref="CS366" si="1272">IF(AND(CA366&lt;&gt;"",$CG366&lt;&gt;""),PRODUCT(CA366,$CG366),"")</f>
        <v/>
      </c>
      <c r="CT366" s="281" t="str">
        <f t="shared" ref="CT366" si="1273">IF(AND(CB366&lt;&gt;"",CQ366&lt;&gt;""),PRODUCT(CB366,CQ366),"")</f>
        <v/>
      </c>
      <c r="CU366" s="281" t="str">
        <f t="shared" ref="CU366" si="1274">IF(AND(CC366&lt;&gt;"",CR366&lt;&gt;""),PRODUCT(CC366,CR366),"")</f>
        <v/>
      </c>
      <c r="CV366" s="281" t="str">
        <f t="shared" ref="CV366" si="1275">IF(AND(CD366&lt;&gt;"",CS366&lt;&gt;""),PRODUCT(CD366,CS366),"")</f>
        <v/>
      </c>
      <c r="CW366" s="165" t="str">
        <f t="shared" ref="CW366" si="1276">IF(AND($CE366&lt;&gt;"",CQ366&lt;&gt;""),PRODUCT($CE366,CQ366),"")</f>
        <v/>
      </c>
      <c r="CX366" s="165" t="str">
        <f t="shared" ref="CX366" si="1277">IF(AND($CE366&lt;&gt;"",CR366&lt;&gt;""),PRODUCT($CE366,CR366),"")</f>
        <v/>
      </c>
      <c r="CY366" s="165" t="str">
        <f t="shared" ref="CY366" si="1278">IF(AND($CE366&lt;&gt;"",CS366&lt;&gt;""),PRODUCT($CE366,CS366),"")</f>
        <v/>
      </c>
    </row>
    <row r="367" spans="3:103" ht="4.5" customHeight="1" x14ac:dyDescent="0.25">
      <c r="X367" s="5"/>
      <c r="Y367" s="5"/>
      <c r="Z367" s="183"/>
      <c r="AA367" s="184"/>
      <c r="AB367" s="184"/>
      <c r="AC367" s="184"/>
      <c r="AD367" s="184"/>
      <c r="AE367" s="184"/>
      <c r="AF367" s="184"/>
      <c r="AG367" s="184"/>
      <c r="AH367" s="184"/>
      <c r="AI367" s="184"/>
      <c r="AJ367" s="184"/>
      <c r="AK367" s="184"/>
      <c r="AL367" s="185"/>
      <c r="AM367" s="189"/>
      <c r="AN367" s="190"/>
      <c r="AO367" s="190"/>
      <c r="AP367" s="191"/>
      <c r="AQ367" s="195"/>
      <c r="AR367" s="196"/>
      <c r="AS367" s="196"/>
      <c r="AT367" s="197"/>
      <c r="AU367" s="201"/>
      <c r="AV367" s="202"/>
      <c r="AW367" s="202"/>
      <c r="AX367" s="202"/>
      <c r="AY367" s="205"/>
      <c r="AZ367" s="205"/>
      <c r="BA367" s="205"/>
      <c r="BB367" s="205"/>
      <c r="BC367" s="205"/>
      <c r="BD367" s="205"/>
      <c r="BE367" s="205"/>
      <c r="BF367" s="205"/>
      <c r="BG367" s="205"/>
      <c r="BH367" s="205"/>
      <c r="BI367" s="207"/>
      <c r="BO367" s="209"/>
      <c r="BP367" s="280"/>
      <c r="BQ367" s="164"/>
      <c r="BS367" s="275"/>
      <c r="BT367" s="275"/>
      <c r="BU367" s="275"/>
      <c r="BV367" s="275"/>
      <c r="BW367" s="275"/>
      <c r="BX367" s="275"/>
      <c r="BY367" s="275"/>
      <c r="BZ367" s="275"/>
      <c r="CA367" s="275"/>
      <c r="CB367" s="275"/>
      <c r="CC367" s="275"/>
      <c r="CD367" s="275"/>
      <c r="CE367" s="275"/>
      <c r="CG367" s="278"/>
      <c r="CI367" s="166"/>
      <c r="CJ367" s="166"/>
      <c r="CK367" s="166"/>
      <c r="CL367" s="282"/>
      <c r="CM367" s="166"/>
      <c r="CN367" s="166"/>
      <c r="CO367" s="166"/>
      <c r="CP367" s="282"/>
      <c r="CQ367" s="166"/>
      <c r="CR367" s="166"/>
      <c r="CS367" s="166"/>
      <c r="CT367" s="282"/>
      <c r="CU367" s="282"/>
      <c r="CV367" s="282"/>
      <c r="CW367" s="166"/>
      <c r="CX367" s="166"/>
      <c r="CY367" s="166"/>
    </row>
    <row r="368" spans="3:103" ht="9" customHeight="1" x14ac:dyDescent="0.25">
      <c r="X368" s="5"/>
      <c r="Y368" s="5"/>
      <c r="Z368" s="183"/>
      <c r="AA368" s="184"/>
      <c r="AB368" s="184"/>
      <c r="AC368" s="184"/>
      <c r="AD368" s="184"/>
      <c r="AE368" s="184"/>
      <c r="AF368" s="184"/>
      <c r="AG368" s="184"/>
      <c r="AH368" s="184"/>
      <c r="AI368" s="184"/>
      <c r="AJ368" s="184"/>
      <c r="AK368" s="184"/>
      <c r="AL368" s="185"/>
      <c r="AM368" s="189"/>
      <c r="AN368" s="190"/>
      <c r="AO368" s="190"/>
      <c r="AP368" s="191"/>
      <c r="AQ368" s="195"/>
      <c r="AR368" s="196"/>
      <c r="AS368" s="196"/>
      <c r="AT368" s="197"/>
      <c r="AU368" s="201"/>
      <c r="AV368" s="202"/>
      <c r="AW368" s="202"/>
      <c r="AX368" s="202"/>
      <c r="AY368" s="205"/>
      <c r="AZ368" s="205"/>
      <c r="BA368" s="205"/>
      <c r="BB368" s="205"/>
      <c r="BC368" s="205"/>
      <c r="BD368" s="205"/>
      <c r="BE368" s="205"/>
      <c r="BF368" s="205"/>
      <c r="BG368" s="205"/>
      <c r="BH368" s="205"/>
      <c r="BI368" s="207"/>
      <c r="BO368" s="209"/>
      <c r="BP368" s="280"/>
      <c r="BQ368" s="164"/>
      <c r="BS368" s="275"/>
      <c r="BT368" s="275"/>
      <c r="BU368" s="275"/>
      <c r="BV368" s="275"/>
      <c r="BW368" s="275"/>
      <c r="BX368" s="275"/>
      <c r="BY368" s="275"/>
      <c r="BZ368" s="275"/>
      <c r="CA368" s="275"/>
      <c r="CB368" s="275"/>
      <c r="CC368" s="275"/>
      <c r="CD368" s="275"/>
      <c r="CE368" s="275"/>
      <c r="CG368" s="278"/>
      <c r="CI368" s="166"/>
      <c r="CJ368" s="166"/>
      <c r="CK368" s="166"/>
      <c r="CL368" s="282"/>
      <c r="CM368" s="166"/>
      <c r="CN368" s="166"/>
      <c r="CO368" s="166"/>
      <c r="CP368" s="282"/>
      <c r="CQ368" s="166"/>
      <c r="CR368" s="166"/>
      <c r="CS368" s="166"/>
      <c r="CT368" s="282"/>
      <c r="CU368" s="282"/>
      <c r="CV368" s="282"/>
      <c r="CW368" s="166"/>
      <c r="CX368" s="166"/>
      <c r="CY368" s="166"/>
    </row>
    <row r="369" spans="2:104" ht="4.5" customHeight="1" x14ac:dyDescent="0.25">
      <c r="C369" s="5"/>
      <c r="D369" s="5"/>
      <c r="E369" s="5"/>
      <c r="F369" s="5"/>
      <c r="G369" s="5"/>
      <c r="H369" s="5"/>
      <c r="I369" s="5"/>
      <c r="J369" s="5"/>
      <c r="K369" s="5"/>
      <c r="L369" s="5"/>
      <c r="M369" s="5"/>
      <c r="N369" s="5"/>
      <c r="O369" s="5"/>
      <c r="P369" s="5"/>
      <c r="Q369" s="5"/>
      <c r="R369" s="5"/>
      <c r="S369" s="5"/>
      <c r="T369" s="5"/>
      <c r="U369" s="5"/>
      <c r="V369" s="5"/>
      <c r="W369" s="5"/>
      <c r="X369" s="5"/>
      <c r="Y369" s="5"/>
      <c r="Z369" s="186"/>
      <c r="AA369" s="187"/>
      <c r="AB369" s="187"/>
      <c r="AC369" s="187"/>
      <c r="AD369" s="187"/>
      <c r="AE369" s="187"/>
      <c r="AF369" s="187"/>
      <c r="AG369" s="187"/>
      <c r="AH369" s="187"/>
      <c r="AI369" s="187"/>
      <c r="AJ369" s="187"/>
      <c r="AK369" s="187"/>
      <c r="AL369" s="188"/>
      <c r="AM369" s="192"/>
      <c r="AN369" s="193"/>
      <c r="AO369" s="193"/>
      <c r="AP369" s="194"/>
      <c r="AQ369" s="198"/>
      <c r="AR369" s="199"/>
      <c r="AS369" s="199"/>
      <c r="AT369" s="200"/>
      <c r="AU369" s="203"/>
      <c r="AV369" s="204"/>
      <c r="AW369" s="204"/>
      <c r="AX369" s="204"/>
      <c r="AY369" s="206"/>
      <c r="AZ369" s="206"/>
      <c r="BA369" s="206"/>
      <c r="BB369" s="206"/>
      <c r="BC369" s="206"/>
      <c r="BD369" s="206"/>
      <c r="BE369" s="206"/>
      <c r="BF369" s="206"/>
      <c r="BG369" s="206"/>
      <c r="BH369" s="206"/>
      <c r="BI369" s="208"/>
      <c r="BO369" s="209"/>
      <c r="BP369" s="280"/>
      <c r="BQ369" s="164"/>
      <c r="BS369" s="276"/>
      <c r="BT369" s="276"/>
      <c r="BU369" s="276"/>
      <c r="BV369" s="276"/>
      <c r="BW369" s="276"/>
      <c r="BX369" s="276"/>
      <c r="BY369" s="276"/>
      <c r="BZ369" s="276"/>
      <c r="CA369" s="276"/>
      <c r="CB369" s="276"/>
      <c r="CC369" s="276"/>
      <c r="CD369" s="276"/>
      <c r="CE369" s="276"/>
      <c r="CG369" s="279"/>
      <c r="CI369" s="167"/>
      <c r="CJ369" s="167"/>
      <c r="CK369" s="167"/>
      <c r="CL369" s="283"/>
      <c r="CM369" s="167"/>
      <c r="CN369" s="167"/>
      <c r="CO369" s="167"/>
      <c r="CP369" s="283"/>
      <c r="CQ369" s="167"/>
      <c r="CR369" s="167"/>
      <c r="CS369" s="167"/>
      <c r="CT369" s="283"/>
      <c r="CU369" s="283"/>
      <c r="CV369" s="283"/>
      <c r="CW369" s="167"/>
      <c r="CX369" s="167"/>
      <c r="CY369" s="167"/>
    </row>
    <row r="370" spans="2:104" ht="12" customHeight="1" x14ac:dyDescent="0.25">
      <c r="C370" s="49" t="str">
        <f>IF(BP370=TRUE,"  Consider calling to verify rebate availability.","")</f>
        <v/>
      </c>
      <c r="X370" s="5"/>
      <c r="Y370" s="5"/>
      <c r="Z370" s="258" t="str">
        <f>"Total  "</f>
        <v xml:space="preserve">Total  </v>
      </c>
      <c r="AA370" s="259"/>
      <c r="AB370" s="259"/>
      <c r="AC370" s="259"/>
      <c r="AD370" s="259"/>
      <c r="AE370" s="259"/>
      <c r="AF370" s="259"/>
      <c r="AG370" s="259"/>
      <c r="AH370" s="259"/>
      <c r="AI370" s="259"/>
      <c r="AJ370" s="259"/>
      <c r="AK370" s="259"/>
      <c r="AL370" s="260"/>
      <c r="AM370" s="261"/>
      <c r="AN370" s="262"/>
      <c r="AO370" s="262"/>
      <c r="AP370" s="263"/>
      <c r="AQ370" s="264" t="str">
        <f>IF(SUM(AQ338:AT365)=0,"",SUM(AQ338:AT365))</f>
        <v/>
      </c>
      <c r="AR370" s="265"/>
      <c r="AS370" s="265"/>
      <c r="AT370" s="266"/>
      <c r="AU370" s="267" t="str">
        <f>IF(SUM(AU338:AX369)=0,"",SUM(AU338:AX369))</f>
        <v/>
      </c>
      <c r="AV370" s="268"/>
      <c r="AW370" s="268"/>
      <c r="AX370" s="269"/>
      <c r="AY370" s="270" t="str">
        <f>IF(SUM(AY338:BB369)=0,"",SUM(AY338:BB369))</f>
        <v/>
      </c>
      <c r="AZ370" s="271"/>
      <c r="BA370" s="271"/>
      <c r="BB370" s="271"/>
      <c r="BC370" s="271"/>
      <c r="BD370" s="272"/>
      <c r="BE370" s="270" t="str">
        <f>IF(SUM(BE338:BH369)=0,"",SUM(BE338:BH369))</f>
        <v/>
      </c>
      <c r="BF370" s="271"/>
      <c r="BG370" s="271"/>
      <c r="BH370" s="271"/>
      <c r="BI370" s="273"/>
      <c r="BN370" s="42">
        <f>IF(BN332&lt;&gt;"",BN332,"")</f>
        <v>8</v>
      </c>
      <c r="BP370" s="41" t="str">
        <f>IF(AND(AU370&lt;&gt;"",AU370&gt;1000),TRUE,"")</f>
        <v/>
      </c>
      <c r="BQ370" s="98">
        <f>SUM(MAX(BN$12:BN369),0)</f>
        <v>8</v>
      </c>
      <c r="BS370" s="40"/>
      <c r="BT370" s="40"/>
      <c r="BU370" s="40"/>
      <c r="BV370" s="40"/>
      <c r="BW370" s="40"/>
      <c r="BX370" s="40"/>
      <c r="BY370" s="40"/>
      <c r="BZ370" s="40"/>
      <c r="CA370" s="40"/>
      <c r="CB370" s="40"/>
      <c r="CC370" s="40"/>
      <c r="CD370" s="40"/>
      <c r="CE370" s="40"/>
      <c r="CG370" s="46" t="str">
        <f t="shared" ref="CG370" si="1279">IF(SUM(CG338:CG369)=0,"",SUM(CG338:CG369))</f>
        <v/>
      </c>
      <c r="CI370" s="46" t="str">
        <f t="shared" ref="CI370:CS370" si="1280">IF(SUM(CI338:CI369)=0,"",SUM(CI338:CI369))</f>
        <v/>
      </c>
      <c r="CJ370" s="46" t="str">
        <f t="shared" si="1280"/>
        <v/>
      </c>
      <c r="CK370" s="46" t="str">
        <f t="shared" si="1280"/>
        <v/>
      </c>
      <c r="CL370" s="46" t="str">
        <f t="shared" si="1280"/>
        <v/>
      </c>
      <c r="CM370" s="46" t="str">
        <f t="shared" si="1280"/>
        <v/>
      </c>
      <c r="CN370" s="46" t="str">
        <f t="shared" si="1280"/>
        <v/>
      </c>
      <c r="CO370" s="46" t="str">
        <f t="shared" si="1280"/>
        <v/>
      </c>
      <c r="CP370" s="46" t="str">
        <f t="shared" si="1280"/>
        <v/>
      </c>
      <c r="CQ370" s="46" t="str">
        <f t="shared" si="1280"/>
        <v/>
      </c>
      <c r="CR370" s="46" t="str">
        <f t="shared" si="1280"/>
        <v/>
      </c>
      <c r="CS370" s="46" t="str">
        <f t="shared" si="1280"/>
        <v/>
      </c>
      <c r="CT370" s="47" t="str">
        <f t="shared" ref="CT370" si="1281">IF(OR(SUM(CT338:CT369)=0,SUM(CQ338:CQ369)=0),"",SUM(CT338:CT369)/SUM(CQ338:CQ369))</f>
        <v/>
      </c>
      <c r="CU370" s="47" t="str">
        <f t="shared" ref="CU370" si="1282">IF(OR(SUM(CU338:CU369)=0,SUM(CR338:CR369)=0),"",SUM(CU338:CU369)/SUM(CR338:CR369))</f>
        <v/>
      </c>
      <c r="CV370" s="47" t="str">
        <f>IF(OR(SUM(CV338:CV369)=0,SUM(CS338:CS369)=0),"",SUM(CV338:CV369)/SUM(CS338:CS369))</f>
        <v/>
      </c>
      <c r="CW370" s="48" t="str">
        <f t="shared" ref="CW370" si="1283">IF(OR(SUM(CW338:CW369)=0,SUM(CQ338:CQ369)=0),"",SUM(CW338:CW369)/SUM(CQ338:CQ369))</f>
        <v/>
      </c>
      <c r="CX370" s="48" t="str">
        <f t="shared" ref="CX370" si="1284">IF(OR(SUM(CX338:CX369)=0,SUM(CR338:CR369)=0),"",SUM(CX338:CX369)/SUM(CR338:CR369))</f>
        <v/>
      </c>
      <c r="CY370" s="48" t="str">
        <f>IF(OR(SUM(CY338:CY369)=0,SUM(CS338:CS369)=0),"",SUM(CY338:CY369)/SUM(CS338:CS369))</f>
        <v/>
      </c>
      <c r="CZ370" s="47" t="str">
        <f>IF(SUM(CW370:CY370)=0,"",AVERAGE(CW370:CY370))</f>
        <v/>
      </c>
    </row>
    <row r="371" spans="2:104" ht="4.5" customHeight="1" x14ac:dyDescent="0.25"/>
    <row r="372" spans="2:104" ht="4.5" customHeight="1" x14ac:dyDescent="0.25">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row>
    <row r="381" spans="2:104" ht="15" customHeight="1" x14ac:dyDescent="0.25"/>
  </sheetData>
  <sheetProtection sheet="1" objects="1" scenarios="1"/>
  <mergeCells count="3052">
    <mergeCell ref="CK366:CK369"/>
    <mergeCell ref="CL366:CL369"/>
    <mergeCell ref="CM366:CM369"/>
    <mergeCell ref="CN366:CN369"/>
    <mergeCell ref="CO366:CO369"/>
    <mergeCell ref="CP366:CP369"/>
    <mergeCell ref="CQ366:CQ369"/>
    <mergeCell ref="CR366:CR369"/>
    <mergeCell ref="CS366:CS369"/>
    <mergeCell ref="CT366:CT369"/>
    <mergeCell ref="CU366:CU369"/>
    <mergeCell ref="CV366:CV369"/>
    <mergeCell ref="CW366:CW369"/>
    <mergeCell ref="CX366:CX369"/>
    <mergeCell ref="CY366:CY369"/>
    <mergeCell ref="Z370:AL370"/>
    <mergeCell ref="AM370:AP370"/>
    <mergeCell ref="AQ370:AT370"/>
    <mergeCell ref="AU370:AX370"/>
    <mergeCell ref="AY370:BD370"/>
    <mergeCell ref="BE370:BI370"/>
    <mergeCell ref="CS362:CS365"/>
    <mergeCell ref="CT362:CT365"/>
    <mergeCell ref="CU362:CU365"/>
    <mergeCell ref="CV362:CV365"/>
    <mergeCell ref="CW362:CW365"/>
    <mergeCell ref="CX362:CX365"/>
    <mergeCell ref="CY362:CY365"/>
    <mergeCell ref="Z366:AL369"/>
    <mergeCell ref="AM366:AP369"/>
    <mergeCell ref="AQ366:AT369"/>
    <mergeCell ref="AU366:AX369"/>
    <mergeCell ref="AY366:BD369"/>
    <mergeCell ref="BE366:BI369"/>
    <mergeCell ref="BO366:BO369"/>
    <mergeCell ref="BP366:BP369"/>
    <mergeCell ref="BQ366:BQ369"/>
    <mergeCell ref="BS366:BS369"/>
    <mergeCell ref="BT366:BT369"/>
    <mergeCell ref="BU366:BU369"/>
    <mergeCell ref="BV366:BV369"/>
    <mergeCell ref="BW366:BW369"/>
    <mergeCell ref="BX366:BX369"/>
    <mergeCell ref="BY366:BY369"/>
    <mergeCell ref="BZ366:BZ369"/>
    <mergeCell ref="CA366:CA369"/>
    <mergeCell ref="CB366:CB369"/>
    <mergeCell ref="CC366:CC369"/>
    <mergeCell ref="CD366:CD369"/>
    <mergeCell ref="CE366:CE369"/>
    <mergeCell ref="CG366:CG369"/>
    <mergeCell ref="CI366:CI369"/>
    <mergeCell ref="CJ366:CJ369"/>
    <mergeCell ref="BZ362:BZ365"/>
    <mergeCell ref="CA362:CA365"/>
    <mergeCell ref="CB362:CB365"/>
    <mergeCell ref="CC362:CC365"/>
    <mergeCell ref="CD362:CD365"/>
    <mergeCell ref="CE362:CE365"/>
    <mergeCell ref="CG362:CG365"/>
    <mergeCell ref="CI362:CI365"/>
    <mergeCell ref="CJ362:CJ365"/>
    <mergeCell ref="CK362:CK365"/>
    <mergeCell ref="CL362:CL365"/>
    <mergeCell ref="CM362:CM365"/>
    <mergeCell ref="CN362:CN365"/>
    <mergeCell ref="CO362:CO365"/>
    <mergeCell ref="CP362:CP365"/>
    <mergeCell ref="CQ362:CQ365"/>
    <mergeCell ref="CR362:CR365"/>
    <mergeCell ref="CK358:CK361"/>
    <mergeCell ref="CL358:CL361"/>
    <mergeCell ref="CM358:CM361"/>
    <mergeCell ref="CN358:CN361"/>
    <mergeCell ref="CO358:CO361"/>
    <mergeCell ref="CP358:CP361"/>
    <mergeCell ref="CQ358:CQ361"/>
    <mergeCell ref="CR358:CR361"/>
    <mergeCell ref="CS358:CS361"/>
    <mergeCell ref="CT358:CT361"/>
    <mergeCell ref="CU358:CU361"/>
    <mergeCell ref="CV358:CV361"/>
    <mergeCell ref="CW358:CW361"/>
    <mergeCell ref="CX358:CX361"/>
    <mergeCell ref="CY358:CY361"/>
    <mergeCell ref="C362:K364"/>
    <mergeCell ref="L362:W364"/>
    <mergeCell ref="Z362:AL365"/>
    <mergeCell ref="AM362:AP365"/>
    <mergeCell ref="AQ362:AT365"/>
    <mergeCell ref="AU362:AX365"/>
    <mergeCell ref="AY362:BD365"/>
    <mergeCell ref="BE362:BI365"/>
    <mergeCell ref="BO362:BO365"/>
    <mergeCell ref="BQ362:BQ365"/>
    <mergeCell ref="BS362:BS365"/>
    <mergeCell ref="BT362:BT365"/>
    <mergeCell ref="BU362:BU365"/>
    <mergeCell ref="BV362:BV365"/>
    <mergeCell ref="BW362:BW365"/>
    <mergeCell ref="BX362:BX365"/>
    <mergeCell ref="BY362:BY365"/>
    <mergeCell ref="CT354:CT357"/>
    <mergeCell ref="CU354:CU357"/>
    <mergeCell ref="CV354:CV357"/>
    <mergeCell ref="CW354:CW357"/>
    <mergeCell ref="CX354:CX357"/>
    <mergeCell ref="CY354:CY357"/>
    <mergeCell ref="C358:K360"/>
    <mergeCell ref="L358:W360"/>
    <mergeCell ref="Z358:AL361"/>
    <mergeCell ref="AM358:AP361"/>
    <mergeCell ref="AQ358:AT361"/>
    <mergeCell ref="AU358:AX361"/>
    <mergeCell ref="AY358:BD361"/>
    <mergeCell ref="BE358:BI361"/>
    <mergeCell ref="BO358:BO361"/>
    <mergeCell ref="BQ358:BQ361"/>
    <mergeCell ref="BS358:BS361"/>
    <mergeCell ref="BT358:BT361"/>
    <mergeCell ref="BU358:BU361"/>
    <mergeCell ref="BV358:BV361"/>
    <mergeCell ref="BW358:BW361"/>
    <mergeCell ref="BX358:BX361"/>
    <mergeCell ref="BY358:BY361"/>
    <mergeCell ref="BZ358:BZ361"/>
    <mergeCell ref="CA358:CA361"/>
    <mergeCell ref="CB358:CB361"/>
    <mergeCell ref="CC358:CC361"/>
    <mergeCell ref="CD358:CD361"/>
    <mergeCell ref="CE358:CE361"/>
    <mergeCell ref="CG358:CG361"/>
    <mergeCell ref="CI358:CI361"/>
    <mergeCell ref="CJ358:CJ361"/>
    <mergeCell ref="CA354:CA357"/>
    <mergeCell ref="CB354:CB357"/>
    <mergeCell ref="CC354:CC357"/>
    <mergeCell ref="CD354:CD357"/>
    <mergeCell ref="CE354:CE357"/>
    <mergeCell ref="CG354:CG357"/>
    <mergeCell ref="CI354:CI357"/>
    <mergeCell ref="CJ354:CJ357"/>
    <mergeCell ref="CK354:CK357"/>
    <mergeCell ref="CL354:CL357"/>
    <mergeCell ref="CM354:CM357"/>
    <mergeCell ref="CN354:CN357"/>
    <mergeCell ref="CO354:CO357"/>
    <mergeCell ref="CP354:CP357"/>
    <mergeCell ref="CQ354:CQ357"/>
    <mergeCell ref="CR354:CR357"/>
    <mergeCell ref="CS354:CS357"/>
    <mergeCell ref="C354:W356"/>
    <mergeCell ref="Z354:AL357"/>
    <mergeCell ref="AM354:AP357"/>
    <mergeCell ref="AQ354:AT357"/>
    <mergeCell ref="AU354:AX357"/>
    <mergeCell ref="AY354:BD357"/>
    <mergeCell ref="BE354:BI357"/>
    <mergeCell ref="BO354:BO357"/>
    <mergeCell ref="BQ354:BQ357"/>
    <mergeCell ref="BS354:BS357"/>
    <mergeCell ref="BT354:BT357"/>
    <mergeCell ref="BU354:BU357"/>
    <mergeCell ref="BV354:BV357"/>
    <mergeCell ref="BW354:BW357"/>
    <mergeCell ref="BX354:BX357"/>
    <mergeCell ref="BY354:BY357"/>
    <mergeCell ref="BZ354:BZ357"/>
    <mergeCell ref="CI350:CI353"/>
    <mergeCell ref="CJ350:CJ353"/>
    <mergeCell ref="CK350:CK353"/>
    <mergeCell ref="CL350:CL353"/>
    <mergeCell ref="CM350:CM353"/>
    <mergeCell ref="CN350:CN353"/>
    <mergeCell ref="CO350:CO353"/>
    <mergeCell ref="CP350:CP353"/>
    <mergeCell ref="CQ350:CQ353"/>
    <mergeCell ref="CR350:CR353"/>
    <mergeCell ref="CS350:CS353"/>
    <mergeCell ref="CT350:CT353"/>
    <mergeCell ref="CU350:CU353"/>
    <mergeCell ref="CV350:CV353"/>
    <mergeCell ref="CW350:CW353"/>
    <mergeCell ref="CX350:CX353"/>
    <mergeCell ref="CY350:CY353"/>
    <mergeCell ref="CR346:CR349"/>
    <mergeCell ref="CS346:CS349"/>
    <mergeCell ref="CT346:CT349"/>
    <mergeCell ref="CU346:CU349"/>
    <mergeCell ref="CV346:CV349"/>
    <mergeCell ref="CW346:CW349"/>
    <mergeCell ref="CX346:CX349"/>
    <mergeCell ref="CY346:CY349"/>
    <mergeCell ref="C350:K352"/>
    <mergeCell ref="L350:W352"/>
    <mergeCell ref="Z350:AL353"/>
    <mergeCell ref="AM350:AP353"/>
    <mergeCell ref="AQ350:AT353"/>
    <mergeCell ref="AU350:AX353"/>
    <mergeCell ref="AY350:BD353"/>
    <mergeCell ref="BE350:BI353"/>
    <mergeCell ref="BO350:BO353"/>
    <mergeCell ref="BQ350:BQ353"/>
    <mergeCell ref="BS350:BS353"/>
    <mergeCell ref="BT350:BT353"/>
    <mergeCell ref="BU350:BU353"/>
    <mergeCell ref="BV350:BV353"/>
    <mergeCell ref="BW350:BW353"/>
    <mergeCell ref="BX350:BX353"/>
    <mergeCell ref="BY350:BY353"/>
    <mergeCell ref="BZ350:BZ353"/>
    <mergeCell ref="CA350:CA353"/>
    <mergeCell ref="CB350:CB353"/>
    <mergeCell ref="CC350:CC353"/>
    <mergeCell ref="CD350:CD353"/>
    <mergeCell ref="CE350:CE353"/>
    <mergeCell ref="CG350:CG353"/>
    <mergeCell ref="BY346:BY349"/>
    <mergeCell ref="BZ346:BZ349"/>
    <mergeCell ref="CA346:CA349"/>
    <mergeCell ref="CB346:CB349"/>
    <mergeCell ref="CC346:CC349"/>
    <mergeCell ref="CD346:CD349"/>
    <mergeCell ref="CE346:CE349"/>
    <mergeCell ref="CG346:CG349"/>
    <mergeCell ref="CI346:CI349"/>
    <mergeCell ref="CJ346:CJ349"/>
    <mergeCell ref="CK346:CK349"/>
    <mergeCell ref="CL346:CL349"/>
    <mergeCell ref="CM346:CM349"/>
    <mergeCell ref="CN346:CN349"/>
    <mergeCell ref="CO346:CO349"/>
    <mergeCell ref="CP346:CP349"/>
    <mergeCell ref="CQ346:CQ349"/>
    <mergeCell ref="CJ342:CJ345"/>
    <mergeCell ref="CK342:CK345"/>
    <mergeCell ref="CL342:CL345"/>
    <mergeCell ref="CM342:CM345"/>
    <mergeCell ref="CN342:CN345"/>
    <mergeCell ref="CO342:CO345"/>
    <mergeCell ref="CP342:CP345"/>
    <mergeCell ref="CQ342:CQ345"/>
    <mergeCell ref="CR342:CR345"/>
    <mergeCell ref="CS342:CS345"/>
    <mergeCell ref="CT342:CT345"/>
    <mergeCell ref="CU342:CU345"/>
    <mergeCell ref="CV342:CV345"/>
    <mergeCell ref="CW342:CW345"/>
    <mergeCell ref="CX342:CX345"/>
    <mergeCell ref="CY342:CY345"/>
    <mergeCell ref="C346:K348"/>
    <mergeCell ref="L346:W348"/>
    <mergeCell ref="Z346:AL349"/>
    <mergeCell ref="AM346:AP349"/>
    <mergeCell ref="AQ346:AT349"/>
    <mergeCell ref="AU346:AX349"/>
    <mergeCell ref="AY346:BD349"/>
    <mergeCell ref="BE346:BI349"/>
    <mergeCell ref="BO346:BO349"/>
    <mergeCell ref="BQ346:BQ349"/>
    <mergeCell ref="BS346:BS349"/>
    <mergeCell ref="BT346:BT349"/>
    <mergeCell ref="BU346:BU349"/>
    <mergeCell ref="BV346:BV349"/>
    <mergeCell ref="BW346:BW349"/>
    <mergeCell ref="BX346:BX349"/>
    <mergeCell ref="CS338:CS341"/>
    <mergeCell ref="CT338:CT341"/>
    <mergeCell ref="CU338:CU341"/>
    <mergeCell ref="CV338:CV341"/>
    <mergeCell ref="CW338:CW341"/>
    <mergeCell ref="CX338:CX341"/>
    <mergeCell ref="CY338:CY341"/>
    <mergeCell ref="C342:K344"/>
    <mergeCell ref="L342:W344"/>
    <mergeCell ref="Z342:AL345"/>
    <mergeCell ref="AM342:AP345"/>
    <mergeCell ref="AQ342:AT345"/>
    <mergeCell ref="AU342:AX345"/>
    <mergeCell ref="AY342:BD345"/>
    <mergeCell ref="BE342:BI345"/>
    <mergeCell ref="BO342:BO345"/>
    <mergeCell ref="BQ342:BQ345"/>
    <mergeCell ref="BS342:BS345"/>
    <mergeCell ref="BT342:BT345"/>
    <mergeCell ref="BU342:BU345"/>
    <mergeCell ref="BV342:BV345"/>
    <mergeCell ref="BW342:BW345"/>
    <mergeCell ref="BX342:BX345"/>
    <mergeCell ref="BY342:BY345"/>
    <mergeCell ref="BZ342:BZ345"/>
    <mergeCell ref="CA342:CA345"/>
    <mergeCell ref="CB342:CB345"/>
    <mergeCell ref="CC342:CC345"/>
    <mergeCell ref="CD342:CD345"/>
    <mergeCell ref="CE342:CE345"/>
    <mergeCell ref="CG342:CG345"/>
    <mergeCell ref="CI342:CI345"/>
    <mergeCell ref="BZ338:BZ341"/>
    <mergeCell ref="CA338:CA341"/>
    <mergeCell ref="CB338:CB341"/>
    <mergeCell ref="CC338:CC341"/>
    <mergeCell ref="CD338:CD341"/>
    <mergeCell ref="CE338:CE341"/>
    <mergeCell ref="CG338:CG341"/>
    <mergeCell ref="CI338:CI341"/>
    <mergeCell ref="CJ338:CJ341"/>
    <mergeCell ref="CK338:CK341"/>
    <mergeCell ref="CL338:CL341"/>
    <mergeCell ref="CM338:CM341"/>
    <mergeCell ref="CN338:CN341"/>
    <mergeCell ref="CO338:CO341"/>
    <mergeCell ref="CP338:CP341"/>
    <mergeCell ref="CQ338:CQ341"/>
    <mergeCell ref="CR338:CR341"/>
    <mergeCell ref="C338:K340"/>
    <mergeCell ref="L338:W340"/>
    <mergeCell ref="Z338:AL341"/>
    <mergeCell ref="AM338:AP341"/>
    <mergeCell ref="AQ338:AT341"/>
    <mergeCell ref="AU338:AX341"/>
    <mergeCell ref="AY338:BD341"/>
    <mergeCell ref="BE338:BI341"/>
    <mergeCell ref="BO338:BO341"/>
    <mergeCell ref="BQ338:BQ341"/>
    <mergeCell ref="BS338:BS341"/>
    <mergeCell ref="BT338:BT341"/>
    <mergeCell ref="BU338:BU341"/>
    <mergeCell ref="BV338:BV341"/>
    <mergeCell ref="BW338:BW341"/>
    <mergeCell ref="BX338:BX341"/>
    <mergeCell ref="BY338:BY341"/>
    <mergeCell ref="C334:W336"/>
    <mergeCell ref="Z334:AL337"/>
    <mergeCell ref="AM334:AP337"/>
    <mergeCell ref="AQ334:AT337"/>
    <mergeCell ref="AU334:AX337"/>
    <mergeCell ref="AY334:BD337"/>
    <mergeCell ref="BE334:BI337"/>
    <mergeCell ref="BZ326:BZ329"/>
    <mergeCell ref="CA326:CA329"/>
    <mergeCell ref="CB326:CB329"/>
    <mergeCell ref="CC326:CC329"/>
    <mergeCell ref="CD326:CD329"/>
    <mergeCell ref="CE326:CE329"/>
    <mergeCell ref="CG326:CG329"/>
    <mergeCell ref="CI326:CI329"/>
    <mergeCell ref="CJ326:CJ329"/>
    <mergeCell ref="CK326:CK329"/>
    <mergeCell ref="BQ326:BQ329"/>
    <mergeCell ref="BS326:BS329"/>
    <mergeCell ref="BT326:BT329"/>
    <mergeCell ref="BU326:BU329"/>
    <mergeCell ref="BV326:BV329"/>
    <mergeCell ref="BW326:BW329"/>
    <mergeCell ref="BX326:BX329"/>
    <mergeCell ref="BY326:BY329"/>
    <mergeCell ref="Z330:AL330"/>
    <mergeCell ref="AM330:AP330"/>
    <mergeCell ref="AQ330:AT330"/>
    <mergeCell ref="AU330:AX330"/>
    <mergeCell ref="AY330:BD330"/>
    <mergeCell ref="BE330:BI330"/>
    <mergeCell ref="CV322:CV325"/>
    <mergeCell ref="CW322:CW325"/>
    <mergeCell ref="CX322:CX325"/>
    <mergeCell ref="CY322:CY325"/>
    <mergeCell ref="Z326:AL329"/>
    <mergeCell ref="AM326:AP329"/>
    <mergeCell ref="AQ326:AT329"/>
    <mergeCell ref="AU326:AX329"/>
    <mergeCell ref="AY326:BD329"/>
    <mergeCell ref="BE326:BI329"/>
    <mergeCell ref="BO326:BO329"/>
    <mergeCell ref="BP326:BP329"/>
    <mergeCell ref="CS318:CS321"/>
    <mergeCell ref="CT318:CT321"/>
    <mergeCell ref="CU318:CU321"/>
    <mergeCell ref="CV318:CV321"/>
    <mergeCell ref="CW318:CW321"/>
    <mergeCell ref="CQ322:CQ325"/>
    <mergeCell ref="CR322:CR325"/>
    <mergeCell ref="CS322:CS325"/>
    <mergeCell ref="CT322:CT325"/>
    <mergeCell ref="CU322:CU325"/>
    <mergeCell ref="CS326:CS329"/>
    <mergeCell ref="CT326:CT329"/>
    <mergeCell ref="CU326:CU329"/>
    <mergeCell ref="CV326:CV329"/>
    <mergeCell ref="CW326:CW329"/>
    <mergeCell ref="CX326:CX329"/>
    <mergeCell ref="CY326:CY329"/>
    <mergeCell ref="CA322:CA325"/>
    <mergeCell ref="CG322:CG325"/>
    <mergeCell ref="CI322:CI325"/>
    <mergeCell ref="BZ318:BZ321"/>
    <mergeCell ref="CA318:CA321"/>
    <mergeCell ref="CB318:CB321"/>
    <mergeCell ref="CC318:CC321"/>
    <mergeCell ref="CD318:CD321"/>
    <mergeCell ref="CN326:CN329"/>
    <mergeCell ref="CO326:CO329"/>
    <mergeCell ref="CP326:CP329"/>
    <mergeCell ref="CQ326:CQ329"/>
    <mergeCell ref="CR326:CR329"/>
    <mergeCell ref="CJ322:CJ325"/>
    <mergeCell ref="CK322:CK325"/>
    <mergeCell ref="CL322:CL325"/>
    <mergeCell ref="CM322:CM325"/>
    <mergeCell ref="CN322:CN325"/>
    <mergeCell ref="CO322:CO325"/>
    <mergeCell ref="CP322:CP325"/>
    <mergeCell ref="CO318:CO321"/>
    <mergeCell ref="CP318:CP321"/>
    <mergeCell ref="CQ318:CQ321"/>
    <mergeCell ref="CR318:CR321"/>
    <mergeCell ref="CL326:CL329"/>
    <mergeCell ref="CM326:CM329"/>
    <mergeCell ref="CO314:CO317"/>
    <mergeCell ref="CP314:CP317"/>
    <mergeCell ref="CQ314:CQ317"/>
    <mergeCell ref="CR314:CR317"/>
    <mergeCell ref="CX318:CX321"/>
    <mergeCell ref="CY318:CY321"/>
    <mergeCell ref="C322:K324"/>
    <mergeCell ref="L322:W324"/>
    <mergeCell ref="Z322:AL325"/>
    <mergeCell ref="AM322:AP325"/>
    <mergeCell ref="AQ322:AT325"/>
    <mergeCell ref="AU322:AX325"/>
    <mergeCell ref="AY322:BD325"/>
    <mergeCell ref="BE322:BI325"/>
    <mergeCell ref="BO322:BO325"/>
    <mergeCell ref="BQ322:BQ325"/>
    <mergeCell ref="BS322:BS325"/>
    <mergeCell ref="BT322:BT325"/>
    <mergeCell ref="BU322:BU325"/>
    <mergeCell ref="BV322:BV325"/>
    <mergeCell ref="BW322:BW325"/>
    <mergeCell ref="BX322:BX325"/>
    <mergeCell ref="BY322:BY325"/>
    <mergeCell ref="BZ322:BZ325"/>
    <mergeCell ref="CS314:CS317"/>
    <mergeCell ref="CT314:CT317"/>
    <mergeCell ref="CU314:CU317"/>
    <mergeCell ref="CV314:CV317"/>
    <mergeCell ref="CB322:CB325"/>
    <mergeCell ref="CC322:CC325"/>
    <mergeCell ref="CD322:CD325"/>
    <mergeCell ref="CE322:CE325"/>
    <mergeCell ref="CW314:CW317"/>
    <mergeCell ref="CX314:CX317"/>
    <mergeCell ref="CY314:CY317"/>
    <mergeCell ref="C318:K320"/>
    <mergeCell ref="L318:W320"/>
    <mergeCell ref="Z318:AL321"/>
    <mergeCell ref="AM318:AP321"/>
    <mergeCell ref="AQ318:AT321"/>
    <mergeCell ref="AU318:AX321"/>
    <mergeCell ref="AY318:BD321"/>
    <mergeCell ref="BE318:BI321"/>
    <mergeCell ref="BO318:BO321"/>
    <mergeCell ref="BQ318:BQ321"/>
    <mergeCell ref="BS318:BS321"/>
    <mergeCell ref="BT318:BT321"/>
    <mergeCell ref="BU318:BU321"/>
    <mergeCell ref="BV318:BV321"/>
    <mergeCell ref="BW318:BW321"/>
    <mergeCell ref="BX318:BX321"/>
    <mergeCell ref="BY318:BY321"/>
    <mergeCell ref="CE318:CE321"/>
    <mergeCell ref="CG318:CG321"/>
    <mergeCell ref="CI318:CI321"/>
    <mergeCell ref="CJ318:CJ321"/>
    <mergeCell ref="CK318:CK321"/>
    <mergeCell ref="CL318:CL321"/>
    <mergeCell ref="CM318:CM321"/>
    <mergeCell ref="CN318:CN321"/>
    <mergeCell ref="CK314:CK317"/>
    <mergeCell ref="CL314:CL317"/>
    <mergeCell ref="CM314:CM317"/>
    <mergeCell ref="CN314:CN317"/>
    <mergeCell ref="CS310:CS313"/>
    <mergeCell ref="CT310:CT313"/>
    <mergeCell ref="CU310:CU313"/>
    <mergeCell ref="CV310:CV313"/>
    <mergeCell ref="CW310:CW313"/>
    <mergeCell ref="CX310:CX313"/>
    <mergeCell ref="CY310:CY313"/>
    <mergeCell ref="C314:W316"/>
    <mergeCell ref="Z314:AL317"/>
    <mergeCell ref="AM314:AP317"/>
    <mergeCell ref="AQ314:AT317"/>
    <mergeCell ref="AU314:AX317"/>
    <mergeCell ref="AY314:BD317"/>
    <mergeCell ref="BE314:BI317"/>
    <mergeCell ref="BO314:BO317"/>
    <mergeCell ref="BQ314:BQ317"/>
    <mergeCell ref="BS314:BS317"/>
    <mergeCell ref="BT314:BT317"/>
    <mergeCell ref="BU314:BU317"/>
    <mergeCell ref="BV314:BV317"/>
    <mergeCell ref="BW314:BW317"/>
    <mergeCell ref="BX314:BX317"/>
    <mergeCell ref="BY314:BY317"/>
    <mergeCell ref="BZ314:BZ317"/>
    <mergeCell ref="CA314:CA317"/>
    <mergeCell ref="CB314:CB317"/>
    <mergeCell ref="CC314:CC317"/>
    <mergeCell ref="CD314:CD317"/>
    <mergeCell ref="CE314:CE317"/>
    <mergeCell ref="CG314:CG317"/>
    <mergeCell ref="CI314:CI317"/>
    <mergeCell ref="CJ314:CJ317"/>
    <mergeCell ref="BZ310:BZ313"/>
    <mergeCell ref="CA310:CA313"/>
    <mergeCell ref="CB310:CB313"/>
    <mergeCell ref="CC310:CC313"/>
    <mergeCell ref="CD310:CD313"/>
    <mergeCell ref="CE310:CE313"/>
    <mergeCell ref="CG310:CG313"/>
    <mergeCell ref="CI310:CI313"/>
    <mergeCell ref="CJ310:CJ313"/>
    <mergeCell ref="CK310:CK313"/>
    <mergeCell ref="CL310:CL313"/>
    <mergeCell ref="CM310:CM313"/>
    <mergeCell ref="CN310:CN313"/>
    <mergeCell ref="CO310:CO313"/>
    <mergeCell ref="CP310:CP313"/>
    <mergeCell ref="CQ310:CQ313"/>
    <mergeCell ref="CR310:CR313"/>
    <mergeCell ref="CK306:CK309"/>
    <mergeCell ref="CL306:CL309"/>
    <mergeCell ref="CM306:CM309"/>
    <mergeCell ref="CN306:CN309"/>
    <mergeCell ref="CO306:CO309"/>
    <mergeCell ref="CP306:CP309"/>
    <mergeCell ref="CQ306:CQ309"/>
    <mergeCell ref="CR306:CR309"/>
    <mergeCell ref="CS306:CS309"/>
    <mergeCell ref="CT306:CT309"/>
    <mergeCell ref="CU306:CU309"/>
    <mergeCell ref="CV306:CV309"/>
    <mergeCell ref="CW306:CW309"/>
    <mergeCell ref="CX306:CX309"/>
    <mergeCell ref="CY306:CY309"/>
    <mergeCell ref="C310:K312"/>
    <mergeCell ref="L310:W312"/>
    <mergeCell ref="Z310:AL313"/>
    <mergeCell ref="AM310:AP313"/>
    <mergeCell ref="AQ310:AT313"/>
    <mergeCell ref="AU310:AX313"/>
    <mergeCell ref="AY310:BD313"/>
    <mergeCell ref="BE310:BI313"/>
    <mergeCell ref="BO310:BO313"/>
    <mergeCell ref="BQ310:BQ313"/>
    <mergeCell ref="BS310:BS313"/>
    <mergeCell ref="BT310:BT313"/>
    <mergeCell ref="BU310:BU313"/>
    <mergeCell ref="BV310:BV313"/>
    <mergeCell ref="BW310:BW313"/>
    <mergeCell ref="BX310:BX313"/>
    <mergeCell ref="BY310:BY313"/>
    <mergeCell ref="CT302:CT305"/>
    <mergeCell ref="CU302:CU305"/>
    <mergeCell ref="CV302:CV305"/>
    <mergeCell ref="CW302:CW305"/>
    <mergeCell ref="CX302:CX305"/>
    <mergeCell ref="CY302:CY305"/>
    <mergeCell ref="C306:K308"/>
    <mergeCell ref="L306:W308"/>
    <mergeCell ref="Z306:AL309"/>
    <mergeCell ref="AM306:AP309"/>
    <mergeCell ref="AQ306:AT309"/>
    <mergeCell ref="AU306:AX309"/>
    <mergeCell ref="AY306:BD309"/>
    <mergeCell ref="BE306:BI309"/>
    <mergeCell ref="BO306:BO309"/>
    <mergeCell ref="BQ306:BQ309"/>
    <mergeCell ref="BS306:BS309"/>
    <mergeCell ref="BT306:BT309"/>
    <mergeCell ref="BU306:BU309"/>
    <mergeCell ref="BV306:BV309"/>
    <mergeCell ref="BW306:BW309"/>
    <mergeCell ref="BX306:BX309"/>
    <mergeCell ref="BY306:BY309"/>
    <mergeCell ref="BZ306:BZ309"/>
    <mergeCell ref="CA306:CA309"/>
    <mergeCell ref="CB306:CB309"/>
    <mergeCell ref="CC306:CC309"/>
    <mergeCell ref="CD306:CD309"/>
    <mergeCell ref="CE306:CE309"/>
    <mergeCell ref="CG306:CG309"/>
    <mergeCell ref="CI306:CI309"/>
    <mergeCell ref="CJ306:CJ309"/>
    <mergeCell ref="CA302:CA305"/>
    <mergeCell ref="CB302:CB305"/>
    <mergeCell ref="CC302:CC305"/>
    <mergeCell ref="CD302:CD305"/>
    <mergeCell ref="CE302:CE305"/>
    <mergeCell ref="CG302:CG305"/>
    <mergeCell ref="CI302:CI305"/>
    <mergeCell ref="CJ302:CJ305"/>
    <mergeCell ref="CK302:CK305"/>
    <mergeCell ref="CL302:CL305"/>
    <mergeCell ref="CM302:CM305"/>
    <mergeCell ref="CN302:CN305"/>
    <mergeCell ref="CO302:CO305"/>
    <mergeCell ref="CP302:CP305"/>
    <mergeCell ref="CQ302:CQ305"/>
    <mergeCell ref="CR302:CR305"/>
    <mergeCell ref="CS302:CS305"/>
    <mergeCell ref="CL298:CL301"/>
    <mergeCell ref="CM298:CM301"/>
    <mergeCell ref="CN298:CN301"/>
    <mergeCell ref="CO298:CO301"/>
    <mergeCell ref="CP298:CP301"/>
    <mergeCell ref="CQ298:CQ301"/>
    <mergeCell ref="CR298:CR301"/>
    <mergeCell ref="CS298:CS301"/>
    <mergeCell ref="CT298:CT301"/>
    <mergeCell ref="CU298:CU301"/>
    <mergeCell ref="CV298:CV301"/>
    <mergeCell ref="CW298:CW301"/>
    <mergeCell ref="CX298:CX301"/>
    <mergeCell ref="CY298:CY301"/>
    <mergeCell ref="C302:K304"/>
    <mergeCell ref="L302:W304"/>
    <mergeCell ref="Z302:AL305"/>
    <mergeCell ref="AM302:AP305"/>
    <mergeCell ref="AQ302:AT305"/>
    <mergeCell ref="AU302:AX305"/>
    <mergeCell ref="AY302:BD305"/>
    <mergeCell ref="BE302:BI305"/>
    <mergeCell ref="BO302:BO305"/>
    <mergeCell ref="BQ302:BQ305"/>
    <mergeCell ref="BS302:BS305"/>
    <mergeCell ref="BT302:BT305"/>
    <mergeCell ref="BU302:BU305"/>
    <mergeCell ref="BV302:BV305"/>
    <mergeCell ref="BW302:BW305"/>
    <mergeCell ref="BX302:BX305"/>
    <mergeCell ref="BY302:BY305"/>
    <mergeCell ref="BZ302:BZ305"/>
    <mergeCell ref="BS298:BS301"/>
    <mergeCell ref="BT298:BT301"/>
    <mergeCell ref="BU298:BU301"/>
    <mergeCell ref="BV298:BV301"/>
    <mergeCell ref="BW298:BW301"/>
    <mergeCell ref="BX298:BX301"/>
    <mergeCell ref="BY298:BY301"/>
    <mergeCell ref="BZ298:BZ301"/>
    <mergeCell ref="CA298:CA301"/>
    <mergeCell ref="CB298:CB301"/>
    <mergeCell ref="CC298:CC301"/>
    <mergeCell ref="CD298:CD301"/>
    <mergeCell ref="CE298:CE301"/>
    <mergeCell ref="CG298:CG301"/>
    <mergeCell ref="CI298:CI301"/>
    <mergeCell ref="CJ298:CJ301"/>
    <mergeCell ref="CK298:CK301"/>
    <mergeCell ref="C294:W296"/>
    <mergeCell ref="Z294:AL297"/>
    <mergeCell ref="AM294:AP297"/>
    <mergeCell ref="AQ294:AT297"/>
    <mergeCell ref="AU294:AX297"/>
    <mergeCell ref="AY294:BD297"/>
    <mergeCell ref="BE294:BI297"/>
    <mergeCell ref="C298:K300"/>
    <mergeCell ref="L298:W300"/>
    <mergeCell ref="Z298:AL301"/>
    <mergeCell ref="AM298:AP301"/>
    <mergeCell ref="AQ298:AT301"/>
    <mergeCell ref="AU298:AX301"/>
    <mergeCell ref="AY298:BD301"/>
    <mergeCell ref="BE298:BI301"/>
    <mergeCell ref="BO298:BO301"/>
    <mergeCell ref="BQ298:BQ301"/>
    <mergeCell ref="CK286:CK289"/>
    <mergeCell ref="CL286:CL289"/>
    <mergeCell ref="CM286:CM289"/>
    <mergeCell ref="CN286:CN289"/>
    <mergeCell ref="CO286:CO289"/>
    <mergeCell ref="CP286:CP289"/>
    <mergeCell ref="CQ286:CQ289"/>
    <mergeCell ref="CR286:CR289"/>
    <mergeCell ref="CS286:CS289"/>
    <mergeCell ref="CT286:CT289"/>
    <mergeCell ref="CU286:CU289"/>
    <mergeCell ref="CV286:CV289"/>
    <mergeCell ref="CW286:CW289"/>
    <mergeCell ref="CX286:CX289"/>
    <mergeCell ref="CY286:CY289"/>
    <mergeCell ref="Z290:AL290"/>
    <mergeCell ref="AM290:AP290"/>
    <mergeCell ref="AQ290:AT290"/>
    <mergeCell ref="AU290:AX290"/>
    <mergeCell ref="AY290:BD290"/>
    <mergeCell ref="BE290:BI290"/>
    <mergeCell ref="CS282:CS285"/>
    <mergeCell ref="CT282:CT285"/>
    <mergeCell ref="CU282:CU285"/>
    <mergeCell ref="CV282:CV285"/>
    <mergeCell ref="CW282:CW285"/>
    <mergeCell ref="CX282:CX285"/>
    <mergeCell ref="CY282:CY285"/>
    <mergeCell ref="Z286:AL289"/>
    <mergeCell ref="AM286:AP289"/>
    <mergeCell ref="AQ286:AT289"/>
    <mergeCell ref="AU286:AX289"/>
    <mergeCell ref="AY286:BD289"/>
    <mergeCell ref="BE286:BI289"/>
    <mergeCell ref="BO286:BO289"/>
    <mergeCell ref="BP286:BP289"/>
    <mergeCell ref="BQ286:BQ289"/>
    <mergeCell ref="BS286:BS289"/>
    <mergeCell ref="BT286:BT289"/>
    <mergeCell ref="BU286:BU289"/>
    <mergeCell ref="BV286:BV289"/>
    <mergeCell ref="BW286:BW289"/>
    <mergeCell ref="BX286:BX289"/>
    <mergeCell ref="BY286:BY289"/>
    <mergeCell ref="BZ286:BZ289"/>
    <mergeCell ref="CA286:CA289"/>
    <mergeCell ref="CB286:CB289"/>
    <mergeCell ref="CC286:CC289"/>
    <mergeCell ref="CD286:CD289"/>
    <mergeCell ref="CE286:CE289"/>
    <mergeCell ref="CG286:CG289"/>
    <mergeCell ref="CI286:CI289"/>
    <mergeCell ref="CJ286:CJ289"/>
    <mergeCell ref="BZ282:BZ285"/>
    <mergeCell ref="CA282:CA285"/>
    <mergeCell ref="CB282:CB285"/>
    <mergeCell ref="CC282:CC285"/>
    <mergeCell ref="CD282:CD285"/>
    <mergeCell ref="CE282:CE285"/>
    <mergeCell ref="CG282:CG285"/>
    <mergeCell ref="CI282:CI285"/>
    <mergeCell ref="CJ282:CJ285"/>
    <mergeCell ref="CK282:CK285"/>
    <mergeCell ref="CL282:CL285"/>
    <mergeCell ref="CM282:CM285"/>
    <mergeCell ref="CN282:CN285"/>
    <mergeCell ref="CO282:CO285"/>
    <mergeCell ref="CP282:CP285"/>
    <mergeCell ref="CQ282:CQ285"/>
    <mergeCell ref="CR282:CR285"/>
    <mergeCell ref="CK278:CK281"/>
    <mergeCell ref="CL278:CL281"/>
    <mergeCell ref="CM278:CM281"/>
    <mergeCell ref="CN278:CN281"/>
    <mergeCell ref="CO278:CO281"/>
    <mergeCell ref="CP278:CP281"/>
    <mergeCell ref="CQ278:CQ281"/>
    <mergeCell ref="CR278:CR281"/>
    <mergeCell ref="CS278:CS281"/>
    <mergeCell ref="CT278:CT281"/>
    <mergeCell ref="CU278:CU281"/>
    <mergeCell ref="CV278:CV281"/>
    <mergeCell ref="CW278:CW281"/>
    <mergeCell ref="CX278:CX281"/>
    <mergeCell ref="CY278:CY281"/>
    <mergeCell ref="C282:K284"/>
    <mergeCell ref="L282:W284"/>
    <mergeCell ref="Z282:AL285"/>
    <mergeCell ref="AM282:AP285"/>
    <mergeCell ref="AQ282:AT285"/>
    <mergeCell ref="AU282:AX285"/>
    <mergeCell ref="AY282:BD285"/>
    <mergeCell ref="BE282:BI285"/>
    <mergeCell ref="BO282:BO285"/>
    <mergeCell ref="BQ282:BQ285"/>
    <mergeCell ref="BS282:BS285"/>
    <mergeCell ref="BT282:BT285"/>
    <mergeCell ref="BU282:BU285"/>
    <mergeCell ref="BV282:BV285"/>
    <mergeCell ref="BW282:BW285"/>
    <mergeCell ref="BX282:BX285"/>
    <mergeCell ref="BY282:BY285"/>
    <mergeCell ref="CT274:CT277"/>
    <mergeCell ref="CU274:CU277"/>
    <mergeCell ref="CV274:CV277"/>
    <mergeCell ref="CW274:CW277"/>
    <mergeCell ref="CX274:CX277"/>
    <mergeCell ref="CY274:CY277"/>
    <mergeCell ref="C278:K280"/>
    <mergeCell ref="L278:W280"/>
    <mergeCell ref="Z278:AL281"/>
    <mergeCell ref="AM278:AP281"/>
    <mergeCell ref="AQ278:AT281"/>
    <mergeCell ref="AU278:AX281"/>
    <mergeCell ref="AY278:BD281"/>
    <mergeCell ref="BE278:BI281"/>
    <mergeCell ref="BO278:BO281"/>
    <mergeCell ref="BQ278:BQ281"/>
    <mergeCell ref="BS278:BS281"/>
    <mergeCell ref="BT278:BT281"/>
    <mergeCell ref="BU278:BU281"/>
    <mergeCell ref="BV278:BV281"/>
    <mergeCell ref="BW278:BW281"/>
    <mergeCell ref="BX278:BX281"/>
    <mergeCell ref="BY278:BY281"/>
    <mergeCell ref="BZ278:BZ281"/>
    <mergeCell ref="CA278:CA281"/>
    <mergeCell ref="CB278:CB281"/>
    <mergeCell ref="CC278:CC281"/>
    <mergeCell ref="CD278:CD281"/>
    <mergeCell ref="CE278:CE281"/>
    <mergeCell ref="CG278:CG281"/>
    <mergeCell ref="CI278:CI281"/>
    <mergeCell ref="CJ278:CJ281"/>
    <mergeCell ref="CA274:CA277"/>
    <mergeCell ref="CB274:CB277"/>
    <mergeCell ref="CC274:CC277"/>
    <mergeCell ref="CD274:CD277"/>
    <mergeCell ref="CE274:CE277"/>
    <mergeCell ref="CG274:CG277"/>
    <mergeCell ref="CI274:CI277"/>
    <mergeCell ref="CJ274:CJ277"/>
    <mergeCell ref="CK274:CK277"/>
    <mergeCell ref="CL274:CL277"/>
    <mergeCell ref="CM274:CM277"/>
    <mergeCell ref="CN274:CN277"/>
    <mergeCell ref="CO274:CO277"/>
    <mergeCell ref="CP274:CP277"/>
    <mergeCell ref="CQ274:CQ277"/>
    <mergeCell ref="CR274:CR277"/>
    <mergeCell ref="CS274:CS277"/>
    <mergeCell ref="C274:W276"/>
    <mergeCell ref="Z274:AL277"/>
    <mergeCell ref="AM274:AP277"/>
    <mergeCell ref="AQ274:AT277"/>
    <mergeCell ref="AU274:AX277"/>
    <mergeCell ref="AY274:BD277"/>
    <mergeCell ref="BE274:BI277"/>
    <mergeCell ref="BO274:BO277"/>
    <mergeCell ref="BQ274:BQ277"/>
    <mergeCell ref="BS274:BS277"/>
    <mergeCell ref="BT274:BT277"/>
    <mergeCell ref="BU274:BU277"/>
    <mergeCell ref="BV274:BV277"/>
    <mergeCell ref="BW274:BW277"/>
    <mergeCell ref="BX274:BX277"/>
    <mergeCell ref="BY274:BY277"/>
    <mergeCell ref="BZ274:BZ277"/>
    <mergeCell ref="CI270:CI273"/>
    <mergeCell ref="CJ270:CJ273"/>
    <mergeCell ref="CK270:CK273"/>
    <mergeCell ref="CL270:CL273"/>
    <mergeCell ref="CM270:CM273"/>
    <mergeCell ref="CN270:CN273"/>
    <mergeCell ref="CO270:CO273"/>
    <mergeCell ref="CP270:CP273"/>
    <mergeCell ref="CQ270:CQ273"/>
    <mergeCell ref="CR270:CR273"/>
    <mergeCell ref="CS270:CS273"/>
    <mergeCell ref="CT270:CT273"/>
    <mergeCell ref="CU270:CU273"/>
    <mergeCell ref="CV270:CV273"/>
    <mergeCell ref="CW270:CW273"/>
    <mergeCell ref="CX270:CX273"/>
    <mergeCell ref="CY270:CY273"/>
    <mergeCell ref="CR266:CR269"/>
    <mergeCell ref="CS266:CS269"/>
    <mergeCell ref="CT266:CT269"/>
    <mergeCell ref="CU266:CU269"/>
    <mergeCell ref="CV266:CV269"/>
    <mergeCell ref="CW266:CW269"/>
    <mergeCell ref="CX266:CX269"/>
    <mergeCell ref="CY266:CY269"/>
    <mergeCell ref="C270:K272"/>
    <mergeCell ref="L270:W272"/>
    <mergeCell ref="Z270:AL273"/>
    <mergeCell ref="AM270:AP273"/>
    <mergeCell ref="AQ270:AT273"/>
    <mergeCell ref="AU270:AX273"/>
    <mergeCell ref="AY270:BD273"/>
    <mergeCell ref="BE270:BI273"/>
    <mergeCell ref="BO270:BO273"/>
    <mergeCell ref="BQ270:BQ273"/>
    <mergeCell ref="BS270:BS273"/>
    <mergeCell ref="BT270:BT273"/>
    <mergeCell ref="BU270:BU273"/>
    <mergeCell ref="BV270:BV273"/>
    <mergeCell ref="BW270:BW273"/>
    <mergeCell ref="BX270:BX273"/>
    <mergeCell ref="BY270:BY273"/>
    <mergeCell ref="BZ270:BZ273"/>
    <mergeCell ref="CA270:CA273"/>
    <mergeCell ref="CB270:CB273"/>
    <mergeCell ref="CC270:CC273"/>
    <mergeCell ref="CD270:CD273"/>
    <mergeCell ref="CE270:CE273"/>
    <mergeCell ref="CG270:CG273"/>
    <mergeCell ref="BY266:BY269"/>
    <mergeCell ref="BZ266:BZ269"/>
    <mergeCell ref="CA266:CA269"/>
    <mergeCell ref="CB266:CB269"/>
    <mergeCell ref="CC266:CC269"/>
    <mergeCell ref="CD266:CD269"/>
    <mergeCell ref="CE266:CE269"/>
    <mergeCell ref="CG266:CG269"/>
    <mergeCell ref="CI266:CI269"/>
    <mergeCell ref="CJ266:CJ269"/>
    <mergeCell ref="CK266:CK269"/>
    <mergeCell ref="CL266:CL269"/>
    <mergeCell ref="CM266:CM269"/>
    <mergeCell ref="CN266:CN269"/>
    <mergeCell ref="CO266:CO269"/>
    <mergeCell ref="CP266:CP269"/>
    <mergeCell ref="CQ266:CQ269"/>
    <mergeCell ref="CJ262:CJ265"/>
    <mergeCell ref="CK262:CK265"/>
    <mergeCell ref="CL262:CL265"/>
    <mergeCell ref="CM262:CM265"/>
    <mergeCell ref="CN262:CN265"/>
    <mergeCell ref="CO262:CO265"/>
    <mergeCell ref="CP262:CP265"/>
    <mergeCell ref="CQ262:CQ265"/>
    <mergeCell ref="CR262:CR265"/>
    <mergeCell ref="CS262:CS265"/>
    <mergeCell ref="CT262:CT265"/>
    <mergeCell ref="CU262:CU265"/>
    <mergeCell ref="CV262:CV265"/>
    <mergeCell ref="CW262:CW265"/>
    <mergeCell ref="CX262:CX265"/>
    <mergeCell ref="CY262:CY265"/>
    <mergeCell ref="C266:K268"/>
    <mergeCell ref="L266:W268"/>
    <mergeCell ref="Z266:AL269"/>
    <mergeCell ref="AM266:AP269"/>
    <mergeCell ref="AQ266:AT269"/>
    <mergeCell ref="AU266:AX269"/>
    <mergeCell ref="AY266:BD269"/>
    <mergeCell ref="BE266:BI269"/>
    <mergeCell ref="BO266:BO269"/>
    <mergeCell ref="BQ266:BQ269"/>
    <mergeCell ref="BS266:BS269"/>
    <mergeCell ref="BT266:BT269"/>
    <mergeCell ref="BU266:BU269"/>
    <mergeCell ref="BV266:BV269"/>
    <mergeCell ref="BW266:BW269"/>
    <mergeCell ref="BX266:BX269"/>
    <mergeCell ref="CS258:CS261"/>
    <mergeCell ref="CT258:CT261"/>
    <mergeCell ref="CU258:CU261"/>
    <mergeCell ref="CV258:CV261"/>
    <mergeCell ref="CW258:CW261"/>
    <mergeCell ref="CX258:CX261"/>
    <mergeCell ref="CY258:CY261"/>
    <mergeCell ref="C262:K264"/>
    <mergeCell ref="L262:W264"/>
    <mergeCell ref="Z262:AL265"/>
    <mergeCell ref="AM262:AP265"/>
    <mergeCell ref="AQ262:AT265"/>
    <mergeCell ref="AU262:AX265"/>
    <mergeCell ref="AY262:BD265"/>
    <mergeCell ref="BE262:BI265"/>
    <mergeCell ref="BO262:BO265"/>
    <mergeCell ref="BQ262:BQ265"/>
    <mergeCell ref="BS262:BS265"/>
    <mergeCell ref="BT262:BT265"/>
    <mergeCell ref="BU262:BU265"/>
    <mergeCell ref="BV262:BV265"/>
    <mergeCell ref="BW262:BW265"/>
    <mergeCell ref="BX262:BX265"/>
    <mergeCell ref="BY262:BY265"/>
    <mergeCell ref="BZ262:BZ265"/>
    <mergeCell ref="CA262:CA265"/>
    <mergeCell ref="CB262:CB265"/>
    <mergeCell ref="CC262:CC265"/>
    <mergeCell ref="CD262:CD265"/>
    <mergeCell ref="CE262:CE265"/>
    <mergeCell ref="CG262:CG265"/>
    <mergeCell ref="CI262:CI265"/>
    <mergeCell ref="BZ258:BZ261"/>
    <mergeCell ref="CA258:CA261"/>
    <mergeCell ref="CB258:CB261"/>
    <mergeCell ref="CC258:CC261"/>
    <mergeCell ref="CD258:CD261"/>
    <mergeCell ref="CE258:CE261"/>
    <mergeCell ref="CG258:CG261"/>
    <mergeCell ref="CI258:CI261"/>
    <mergeCell ref="CJ258:CJ261"/>
    <mergeCell ref="CK258:CK261"/>
    <mergeCell ref="CL258:CL261"/>
    <mergeCell ref="CM258:CM261"/>
    <mergeCell ref="CN258:CN261"/>
    <mergeCell ref="CO258:CO261"/>
    <mergeCell ref="CP258:CP261"/>
    <mergeCell ref="CQ258:CQ261"/>
    <mergeCell ref="CR258:CR261"/>
    <mergeCell ref="C258:K260"/>
    <mergeCell ref="L258:W260"/>
    <mergeCell ref="Z258:AL261"/>
    <mergeCell ref="AM258:AP261"/>
    <mergeCell ref="AQ258:AT261"/>
    <mergeCell ref="AU258:AX261"/>
    <mergeCell ref="AY258:BD261"/>
    <mergeCell ref="BE258:BI261"/>
    <mergeCell ref="BO258:BO261"/>
    <mergeCell ref="BQ258:BQ261"/>
    <mergeCell ref="BS258:BS261"/>
    <mergeCell ref="BT258:BT261"/>
    <mergeCell ref="BU258:BU261"/>
    <mergeCell ref="BV258:BV261"/>
    <mergeCell ref="BW258:BW261"/>
    <mergeCell ref="BX258:BX261"/>
    <mergeCell ref="BY258:BY261"/>
    <mergeCell ref="C254:W256"/>
    <mergeCell ref="Z254:AL257"/>
    <mergeCell ref="AM254:AP257"/>
    <mergeCell ref="AQ254:AT257"/>
    <mergeCell ref="AU254:AX257"/>
    <mergeCell ref="AY254:BD257"/>
    <mergeCell ref="BE254:BI257"/>
    <mergeCell ref="BZ246:BZ249"/>
    <mergeCell ref="CA246:CA249"/>
    <mergeCell ref="CB246:CB249"/>
    <mergeCell ref="CC246:CC249"/>
    <mergeCell ref="CD246:CD249"/>
    <mergeCell ref="CE246:CE249"/>
    <mergeCell ref="CG246:CG249"/>
    <mergeCell ref="CI246:CI249"/>
    <mergeCell ref="CJ246:CJ249"/>
    <mergeCell ref="CK246:CK249"/>
    <mergeCell ref="BQ246:BQ249"/>
    <mergeCell ref="BS246:BS249"/>
    <mergeCell ref="BT246:BT249"/>
    <mergeCell ref="BU246:BU249"/>
    <mergeCell ref="BV246:BV249"/>
    <mergeCell ref="BW246:BW249"/>
    <mergeCell ref="BX246:BX249"/>
    <mergeCell ref="BY246:BY249"/>
    <mergeCell ref="Z250:AL250"/>
    <mergeCell ref="AM250:AP250"/>
    <mergeCell ref="AQ250:AT250"/>
    <mergeCell ref="AU250:AX250"/>
    <mergeCell ref="AY250:BD250"/>
    <mergeCell ref="BE250:BI250"/>
    <mergeCell ref="CV242:CV245"/>
    <mergeCell ref="CW242:CW245"/>
    <mergeCell ref="CX242:CX245"/>
    <mergeCell ref="CY242:CY245"/>
    <mergeCell ref="Z246:AL249"/>
    <mergeCell ref="AM246:AP249"/>
    <mergeCell ref="AQ246:AT249"/>
    <mergeCell ref="AU246:AX249"/>
    <mergeCell ref="AY246:BD249"/>
    <mergeCell ref="BE246:BI249"/>
    <mergeCell ref="BO246:BO249"/>
    <mergeCell ref="BP246:BP249"/>
    <mergeCell ref="CS238:CS241"/>
    <mergeCell ref="CT238:CT241"/>
    <mergeCell ref="CU238:CU241"/>
    <mergeCell ref="CV238:CV241"/>
    <mergeCell ref="CW238:CW241"/>
    <mergeCell ref="CQ242:CQ245"/>
    <mergeCell ref="CR242:CR245"/>
    <mergeCell ref="CS242:CS245"/>
    <mergeCell ref="CT242:CT245"/>
    <mergeCell ref="CU242:CU245"/>
    <mergeCell ref="CS246:CS249"/>
    <mergeCell ref="CT246:CT249"/>
    <mergeCell ref="CU246:CU249"/>
    <mergeCell ref="CV246:CV249"/>
    <mergeCell ref="CW246:CW249"/>
    <mergeCell ref="CX246:CX249"/>
    <mergeCell ref="CY246:CY249"/>
    <mergeCell ref="CA242:CA245"/>
    <mergeCell ref="CG242:CG245"/>
    <mergeCell ref="CI242:CI245"/>
    <mergeCell ref="BZ238:BZ241"/>
    <mergeCell ref="CA238:CA241"/>
    <mergeCell ref="CB238:CB241"/>
    <mergeCell ref="CC238:CC241"/>
    <mergeCell ref="CD238:CD241"/>
    <mergeCell ref="CN246:CN249"/>
    <mergeCell ref="CO246:CO249"/>
    <mergeCell ref="CP246:CP249"/>
    <mergeCell ref="CQ246:CQ249"/>
    <mergeCell ref="CR246:CR249"/>
    <mergeCell ref="CJ242:CJ245"/>
    <mergeCell ref="CK242:CK245"/>
    <mergeCell ref="CL242:CL245"/>
    <mergeCell ref="CM242:CM245"/>
    <mergeCell ref="CN242:CN245"/>
    <mergeCell ref="CO242:CO245"/>
    <mergeCell ref="CP242:CP245"/>
    <mergeCell ref="CO238:CO241"/>
    <mergeCell ref="CP238:CP241"/>
    <mergeCell ref="CQ238:CQ241"/>
    <mergeCell ref="CR238:CR241"/>
    <mergeCell ref="CL246:CL249"/>
    <mergeCell ref="CM246:CM249"/>
    <mergeCell ref="CO234:CO237"/>
    <mergeCell ref="CP234:CP237"/>
    <mergeCell ref="CQ234:CQ237"/>
    <mergeCell ref="CR234:CR237"/>
    <mergeCell ref="CX238:CX241"/>
    <mergeCell ref="CY238:CY241"/>
    <mergeCell ref="C242:K244"/>
    <mergeCell ref="L242:W244"/>
    <mergeCell ref="Z242:AL245"/>
    <mergeCell ref="AM242:AP245"/>
    <mergeCell ref="AQ242:AT245"/>
    <mergeCell ref="AU242:AX245"/>
    <mergeCell ref="AY242:BD245"/>
    <mergeCell ref="BE242:BI245"/>
    <mergeCell ref="BO242:BO245"/>
    <mergeCell ref="BQ242:BQ245"/>
    <mergeCell ref="BS242:BS245"/>
    <mergeCell ref="BT242:BT245"/>
    <mergeCell ref="BU242:BU245"/>
    <mergeCell ref="BV242:BV245"/>
    <mergeCell ref="BW242:BW245"/>
    <mergeCell ref="BX242:BX245"/>
    <mergeCell ref="BY242:BY245"/>
    <mergeCell ref="BZ242:BZ245"/>
    <mergeCell ref="CS234:CS237"/>
    <mergeCell ref="CT234:CT237"/>
    <mergeCell ref="CU234:CU237"/>
    <mergeCell ref="CV234:CV237"/>
    <mergeCell ref="CB242:CB245"/>
    <mergeCell ref="CC242:CC245"/>
    <mergeCell ref="CD242:CD245"/>
    <mergeCell ref="CE242:CE245"/>
    <mergeCell ref="CW234:CW237"/>
    <mergeCell ref="CX234:CX237"/>
    <mergeCell ref="CY234:CY237"/>
    <mergeCell ref="C238:K240"/>
    <mergeCell ref="L238:W240"/>
    <mergeCell ref="Z238:AL241"/>
    <mergeCell ref="AM238:AP241"/>
    <mergeCell ref="AQ238:AT241"/>
    <mergeCell ref="AU238:AX241"/>
    <mergeCell ref="AY238:BD241"/>
    <mergeCell ref="BE238:BI241"/>
    <mergeCell ref="BO238:BO241"/>
    <mergeCell ref="BQ238:BQ241"/>
    <mergeCell ref="BS238:BS241"/>
    <mergeCell ref="BT238:BT241"/>
    <mergeCell ref="BU238:BU241"/>
    <mergeCell ref="BV238:BV241"/>
    <mergeCell ref="BW238:BW241"/>
    <mergeCell ref="BX238:BX241"/>
    <mergeCell ref="BY238:BY241"/>
    <mergeCell ref="CE238:CE241"/>
    <mergeCell ref="CG238:CG241"/>
    <mergeCell ref="CI238:CI241"/>
    <mergeCell ref="CJ238:CJ241"/>
    <mergeCell ref="CK238:CK241"/>
    <mergeCell ref="CL238:CL241"/>
    <mergeCell ref="CM238:CM241"/>
    <mergeCell ref="CN238:CN241"/>
    <mergeCell ref="CK234:CK237"/>
    <mergeCell ref="CL234:CL237"/>
    <mergeCell ref="CM234:CM237"/>
    <mergeCell ref="CN234:CN237"/>
    <mergeCell ref="CS230:CS233"/>
    <mergeCell ref="CT230:CT233"/>
    <mergeCell ref="CU230:CU233"/>
    <mergeCell ref="CV230:CV233"/>
    <mergeCell ref="CW230:CW233"/>
    <mergeCell ref="CX230:CX233"/>
    <mergeCell ref="CY230:CY233"/>
    <mergeCell ref="C234:W236"/>
    <mergeCell ref="Z234:AL237"/>
    <mergeCell ref="AM234:AP237"/>
    <mergeCell ref="AQ234:AT237"/>
    <mergeCell ref="AU234:AX237"/>
    <mergeCell ref="AY234:BD237"/>
    <mergeCell ref="BE234:BI237"/>
    <mergeCell ref="BO234:BO237"/>
    <mergeCell ref="BQ234:BQ237"/>
    <mergeCell ref="BS234:BS237"/>
    <mergeCell ref="BT234:BT237"/>
    <mergeCell ref="BU234:BU237"/>
    <mergeCell ref="BV234:BV237"/>
    <mergeCell ref="BW234:BW237"/>
    <mergeCell ref="BX234:BX237"/>
    <mergeCell ref="BY234:BY237"/>
    <mergeCell ref="BZ234:BZ237"/>
    <mergeCell ref="CA234:CA237"/>
    <mergeCell ref="CB234:CB237"/>
    <mergeCell ref="CC234:CC237"/>
    <mergeCell ref="CD234:CD237"/>
    <mergeCell ref="CE234:CE237"/>
    <mergeCell ref="CG234:CG237"/>
    <mergeCell ref="CI234:CI237"/>
    <mergeCell ref="CJ234:CJ237"/>
    <mergeCell ref="BZ230:BZ233"/>
    <mergeCell ref="CA230:CA233"/>
    <mergeCell ref="CB230:CB233"/>
    <mergeCell ref="CC230:CC233"/>
    <mergeCell ref="CD230:CD233"/>
    <mergeCell ref="CE230:CE233"/>
    <mergeCell ref="CG230:CG233"/>
    <mergeCell ref="CI230:CI233"/>
    <mergeCell ref="CJ230:CJ233"/>
    <mergeCell ref="CK230:CK233"/>
    <mergeCell ref="CL230:CL233"/>
    <mergeCell ref="CM230:CM233"/>
    <mergeCell ref="CN230:CN233"/>
    <mergeCell ref="CO230:CO233"/>
    <mergeCell ref="CP230:CP233"/>
    <mergeCell ref="CQ230:CQ233"/>
    <mergeCell ref="CR230:CR233"/>
    <mergeCell ref="CK226:CK229"/>
    <mergeCell ref="CL226:CL229"/>
    <mergeCell ref="CM226:CM229"/>
    <mergeCell ref="CN226:CN229"/>
    <mergeCell ref="CO226:CO229"/>
    <mergeCell ref="CP226:CP229"/>
    <mergeCell ref="CQ226:CQ229"/>
    <mergeCell ref="CR226:CR229"/>
    <mergeCell ref="CS226:CS229"/>
    <mergeCell ref="CT226:CT229"/>
    <mergeCell ref="CU226:CU229"/>
    <mergeCell ref="CV226:CV229"/>
    <mergeCell ref="CW226:CW229"/>
    <mergeCell ref="CX226:CX229"/>
    <mergeCell ref="CY226:CY229"/>
    <mergeCell ref="C230:K232"/>
    <mergeCell ref="L230:W232"/>
    <mergeCell ref="Z230:AL233"/>
    <mergeCell ref="AM230:AP233"/>
    <mergeCell ref="AQ230:AT233"/>
    <mergeCell ref="AU230:AX233"/>
    <mergeCell ref="AY230:BD233"/>
    <mergeCell ref="BE230:BI233"/>
    <mergeCell ref="BO230:BO233"/>
    <mergeCell ref="BQ230:BQ233"/>
    <mergeCell ref="BS230:BS233"/>
    <mergeCell ref="BT230:BT233"/>
    <mergeCell ref="BU230:BU233"/>
    <mergeCell ref="BV230:BV233"/>
    <mergeCell ref="BW230:BW233"/>
    <mergeCell ref="BX230:BX233"/>
    <mergeCell ref="BY230:BY233"/>
    <mergeCell ref="CT222:CT225"/>
    <mergeCell ref="CU222:CU225"/>
    <mergeCell ref="CV222:CV225"/>
    <mergeCell ref="CW222:CW225"/>
    <mergeCell ref="CX222:CX225"/>
    <mergeCell ref="CY222:CY225"/>
    <mergeCell ref="C226:K228"/>
    <mergeCell ref="L226:W228"/>
    <mergeCell ref="Z226:AL229"/>
    <mergeCell ref="AM226:AP229"/>
    <mergeCell ref="AQ226:AT229"/>
    <mergeCell ref="AU226:AX229"/>
    <mergeCell ref="AY226:BD229"/>
    <mergeCell ref="BE226:BI229"/>
    <mergeCell ref="BO226:BO229"/>
    <mergeCell ref="BQ226:BQ229"/>
    <mergeCell ref="BS226:BS229"/>
    <mergeCell ref="BT226:BT229"/>
    <mergeCell ref="BU226:BU229"/>
    <mergeCell ref="BV226:BV229"/>
    <mergeCell ref="BW226:BW229"/>
    <mergeCell ref="BX226:BX229"/>
    <mergeCell ref="BY226:BY229"/>
    <mergeCell ref="BZ226:BZ229"/>
    <mergeCell ref="CA226:CA229"/>
    <mergeCell ref="CB226:CB229"/>
    <mergeCell ref="CC226:CC229"/>
    <mergeCell ref="CD226:CD229"/>
    <mergeCell ref="CE226:CE229"/>
    <mergeCell ref="CG226:CG229"/>
    <mergeCell ref="CI226:CI229"/>
    <mergeCell ref="CJ226:CJ229"/>
    <mergeCell ref="CA222:CA225"/>
    <mergeCell ref="CB222:CB225"/>
    <mergeCell ref="CC222:CC225"/>
    <mergeCell ref="CD222:CD225"/>
    <mergeCell ref="CE222:CE225"/>
    <mergeCell ref="CG222:CG225"/>
    <mergeCell ref="CI222:CI225"/>
    <mergeCell ref="CJ222:CJ225"/>
    <mergeCell ref="CK222:CK225"/>
    <mergeCell ref="CL222:CL225"/>
    <mergeCell ref="CM222:CM225"/>
    <mergeCell ref="CN222:CN225"/>
    <mergeCell ref="CO222:CO225"/>
    <mergeCell ref="CP222:CP225"/>
    <mergeCell ref="CQ222:CQ225"/>
    <mergeCell ref="CR222:CR225"/>
    <mergeCell ref="CS222:CS225"/>
    <mergeCell ref="CL218:CL221"/>
    <mergeCell ref="CM218:CM221"/>
    <mergeCell ref="CN218:CN221"/>
    <mergeCell ref="CO218:CO221"/>
    <mergeCell ref="CP218:CP221"/>
    <mergeCell ref="CQ218:CQ221"/>
    <mergeCell ref="CR218:CR221"/>
    <mergeCell ref="CS218:CS221"/>
    <mergeCell ref="CT218:CT221"/>
    <mergeCell ref="CU218:CU221"/>
    <mergeCell ref="CV218:CV221"/>
    <mergeCell ref="CW218:CW221"/>
    <mergeCell ref="CX218:CX221"/>
    <mergeCell ref="CY218:CY221"/>
    <mergeCell ref="C222:K224"/>
    <mergeCell ref="L222:W224"/>
    <mergeCell ref="Z222:AL225"/>
    <mergeCell ref="AM222:AP225"/>
    <mergeCell ref="AQ222:AT225"/>
    <mergeCell ref="AU222:AX225"/>
    <mergeCell ref="AY222:BD225"/>
    <mergeCell ref="BE222:BI225"/>
    <mergeCell ref="BO222:BO225"/>
    <mergeCell ref="BQ222:BQ225"/>
    <mergeCell ref="BS222:BS225"/>
    <mergeCell ref="BT222:BT225"/>
    <mergeCell ref="BU222:BU225"/>
    <mergeCell ref="BV222:BV225"/>
    <mergeCell ref="BW222:BW225"/>
    <mergeCell ref="BX222:BX225"/>
    <mergeCell ref="BY222:BY225"/>
    <mergeCell ref="BZ222:BZ225"/>
    <mergeCell ref="BS218:BS221"/>
    <mergeCell ref="BT218:BT221"/>
    <mergeCell ref="BU218:BU221"/>
    <mergeCell ref="BV218:BV221"/>
    <mergeCell ref="BW218:BW221"/>
    <mergeCell ref="BX218:BX221"/>
    <mergeCell ref="BY218:BY221"/>
    <mergeCell ref="BZ218:BZ221"/>
    <mergeCell ref="CA218:CA221"/>
    <mergeCell ref="CB218:CB221"/>
    <mergeCell ref="CC218:CC221"/>
    <mergeCell ref="CD218:CD221"/>
    <mergeCell ref="CE218:CE221"/>
    <mergeCell ref="CG218:CG221"/>
    <mergeCell ref="CI218:CI221"/>
    <mergeCell ref="CJ218:CJ221"/>
    <mergeCell ref="CK218:CK221"/>
    <mergeCell ref="C214:W216"/>
    <mergeCell ref="Z214:AL217"/>
    <mergeCell ref="AM214:AP217"/>
    <mergeCell ref="AQ214:AT217"/>
    <mergeCell ref="AU214:AX217"/>
    <mergeCell ref="AY214:BD217"/>
    <mergeCell ref="BE214:BI217"/>
    <mergeCell ref="C218:K220"/>
    <mergeCell ref="L218:W220"/>
    <mergeCell ref="Z218:AL221"/>
    <mergeCell ref="AM218:AP221"/>
    <mergeCell ref="AQ218:AT221"/>
    <mergeCell ref="AU218:AX221"/>
    <mergeCell ref="AY218:BD221"/>
    <mergeCell ref="BE218:BI221"/>
    <mergeCell ref="BO218:BO221"/>
    <mergeCell ref="BQ218:BQ221"/>
    <mergeCell ref="CX206:CX209"/>
    <mergeCell ref="CY206:CY209"/>
    <mergeCell ref="Z210:AL210"/>
    <mergeCell ref="AM210:AP210"/>
    <mergeCell ref="AQ210:AT210"/>
    <mergeCell ref="AU210:AX210"/>
    <mergeCell ref="AY210:BD210"/>
    <mergeCell ref="BE210:BI210"/>
    <mergeCell ref="BP206:BP209"/>
    <mergeCell ref="CI206:CI209"/>
    <mergeCell ref="CJ206:CJ209"/>
    <mergeCell ref="CK206:CK209"/>
    <mergeCell ref="CL206:CL209"/>
    <mergeCell ref="CM206:CM209"/>
    <mergeCell ref="CN206:CN209"/>
    <mergeCell ref="CO206:CO209"/>
    <mergeCell ref="CP206:CP209"/>
    <mergeCell ref="CQ206:CQ209"/>
    <mergeCell ref="CA206:CA209"/>
    <mergeCell ref="CB206:CB209"/>
    <mergeCell ref="CC206:CC209"/>
    <mergeCell ref="CD206:CD209"/>
    <mergeCell ref="CE206:CE209"/>
    <mergeCell ref="CG206:CG209"/>
    <mergeCell ref="CP202:CP205"/>
    <mergeCell ref="CQ202:CQ205"/>
    <mergeCell ref="CR202:CR205"/>
    <mergeCell ref="CS202:CS205"/>
    <mergeCell ref="CT202:CT205"/>
    <mergeCell ref="CU202:CU205"/>
    <mergeCell ref="CV202:CV205"/>
    <mergeCell ref="CW202:CW205"/>
    <mergeCell ref="CR206:CR209"/>
    <mergeCell ref="CS206:CS209"/>
    <mergeCell ref="CT206:CT209"/>
    <mergeCell ref="CU206:CU209"/>
    <mergeCell ref="CV206:CV209"/>
    <mergeCell ref="CW206:CW209"/>
    <mergeCell ref="Z206:AL209"/>
    <mergeCell ref="AM206:AP209"/>
    <mergeCell ref="AQ206:AT209"/>
    <mergeCell ref="AU206:AX209"/>
    <mergeCell ref="AY206:BD209"/>
    <mergeCell ref="BE206:BI209"/>
    <mergeCell ref="BO206:BO209"/>
    <mergeCell ref="BS206:BS209"/>
    <mergeCell ref="BT206:BT209"/>
    <mergeCell ref="BU206:BU209"/>
    <mergeCell ref="BV206:BV209"/>
    <mergeCell ref="BW206:BW209"/>
    <mergeCell ref="BX206:BX209"/>
    <mergeCell ref="BY206:BY209"/>
    <mergeCell ref="BZ206:BZ209"/>
    <mergeCell ref="BQ206:BQ209"/>
    <mergeCell ref="CY198:CY201"/>
    <mergeCell ref="C202:K204"/>
    <mergeCell ref="L202:W204"/>
    <mergeCell ref="Z202:AL205"/>
    <mergeCell ref="AM202:AP205"/>
    <mergeCell ref="AQ202:AT205"/>
    <mergeCell ref="AU202:AX205"/>
    <mergeCell ref="AY202:BD205"/>
    <mergeCell ref="BE202:BI205"/>
    <mergeCell ref="BO202:BO205"/>
    <mergeCell ref="BS202:BS205"/>
    <mergeCell ref="BT202:BT205"/>
    <mergeCell ref="BU202:BU205"/>
    <mergeCell ref="BV202:BV205"/>
    <mergeCell ref="BW202:BW205"/>
    <mergeCell ref="BX202:BX205"/>
    <mergeCell ref="BY202:BY205"/>
    <mergeCell ref="BZ202:BZ205"/>
    <mergeCell ref="CA202:CA205"/>
    <mergeCell ref="CB202:CB205"/>
    <mergeCell ref="CY202:CY205"/>
    <mergeCell ref="CT198:CT201"/>
    <mergeCell ref="CU198:CU201"/>
    <mergeCell ref="CV198:CV201"/>
    <mergeCell ref="CC198:CC201"/>
    <mergeCell ref="CD198:CD201"/>
    <mergeCell ref="CE198:CE201"/>
    <mergeCell ref="CG198:CG201"/>
    <mergeCell ref="CI198:CI201"/>
    <mergeCell ref="CJ198:CJ201"/>
    <mergeCell ref="CK198:CK201"/>
    <mergeCell ref="CL198:CL201"/>
    <mergeCell ref="CM198:CM201"/>
    <mergeCell ref="CX202:CX205"/>
    <mergeCell ref="CE202:CE205"/>
    <mergeCell ref="CG202:CG205"/>
    <mergeCell ref="CI202:CI205"/>
    <mergeCell ref="CJ202:CJ205"/>
    <mergeCell ref="CK202:CK205"/>
    <mergeCell ref="CL202:CL205"/>
    <mergeCell ref="CM202:CM205"/>
    <mergeCell ref="CN202:CN205"/>
    <mergeCell ref="CO202:CO205"/>
    <mergeCell ref="CW198:CW201"/>
    <mergeCell ref="CX198:CX201"/>
    <mergeCell ref="BZ198:BZ201"/>
    <mergeCell ref="CA198:CA201"/>
    <mergeCell ref="CB198:CB201"/>
    <mergeCell ref="CL194:CL197"/>
    <mergeCell ref="CM194:CM197"/>
    <mergeCell ref="CN194:CN197"/>
    <mergeCell ref="CO194:CO197"/>
    <mergeCell ref="CP194:CP197"/>
    <mergeCell ref="CQ194:CQ197"/>
    <mergeCell ref="CR194:CR197"/>
    <mergeCell ref="CS194:CS197"/>
    <mergeCell ref="CC202:CC205"/>
    <mergeCell ref="CD202:CD205"/>
    <mergeCell ref="CN198:CN201"/>
    <mergeCell ref="CO198:CO201"/>
    <mergeCell ref="CP198:CP201"/>
    <mergeCell ref="CQ198:CQ201"/>
    <mergeCell ref="CR198:CR201"/>
    <mergeCell ref="CS198:CS201"/>
    <mergeCell ref="CG194:CG197"/>
    <mergeCell ref="CI194:CI197"/>
    <mergeCell ref="CJ194:CJ197"/>
    <mergeCell ref="CK194:CK197"/>
    <mergeCell ref="CR190:CR193"/>
    <mergeCell ref="CS190:CS193"/>
    <mergeCell ref="CT190:CT193"/>
    <mergeCell ref="CU190:CU193"/>
    <mergeCell ref="CV190:CV193"/>
    <mergeCell ref="CW190:CW193"/>
    <mergeCell ref="CX190:CX193"/>
    <mergeCell ref="CU194:CU197"/>
    <mergeCell ref="CV194:CV197"/>
    <mergeCell ref="CW194:CW197"/>
    <mergeCell ref="CX194:CX197"/>
    <mergeCell ref="CY194:CY197"/>
    <mergeCell ref="C198:K200"/>
    <mergeCell ref="L198:W200"/>
    <mergeCell ref="Z198:AL201"/>
    <mergeCell ref="AM198:AP201"/>
    <mergeCell ref="AQ198:AT201"/>
    <mergeCell ref="AU198:AX201"/>
    <mergeCell ref="AY198:BD201"/>
    <mergeCell ref="BE198:BI201"/>
    <mergeCell ref="BO198:BO201"/>
    <mergeCell ref="BS198:BS201"/>
    <mergeCell ref="BT198:BT201"/>
    <mergeCell ref="BU198:BU201"/>
    <mergeCell ref="BV198:BV201"/>
    <mergeCell ref="BW198:BW201"/>
    <mergeCell ref="BX198:BX201"/>
    <mergeCell ref="BY198:BY201"/>
    <mergeCell ref="CY190:CY193"/>
    <mergeCell ref="C194:W196"/>
    <mergeCell ref="Z194:AL197"/>
    <mergeCell ref="AM194:AP197"/>
    <mergeCell ref="AQ194:AT197"/>
    <mergeCell ref="AU194:AX197"/>
    <mergeCell ref="AY194:BD197"/>
    <mergeCell ref="BE194:BI197"/>
    <mergeCell ref="BO194:BO197"/>
    <mergeCell ref="BS194:BS197"/>
    <mergeCell ref="BT194:BT197"/>
    <mergeCell ref="BU194:BU197"/>
    <mergeCell ref="BV194:BV197"/>
    <mergeCell ref="BW194:BW197"/>
    <mergeCell ref="BX194:BX197"/>
    <mergeCell ref="BY194:BY197"/>
    <mergeCell ref="BZ194:BZ197"/>
    <mergeCell ref="CI190:CI193"/>
    <mergeCell ref="CJ190:CJ193"/>
    <mergeCell ref="CK190:CK193"/>
    <mergeCell ref="CL190:CL193"/>
    <mergeCell ref="CM190:CM193"/>
    <mergeCell ref="CN190:CN193"/>
    <mergeCell ref="CO190:CO193"/>
    <mergeCell ref="CP190:CP193"/>
    <mergeCell ref="CQ190:CQ193"/>
    <mergeCell ref="CT194:CT197"/>
    <mergeCell ref="CA194:CA197"/>
    <mergeCell ref="CB194:CB197"/>
    <mergeCell ref="CC194:CC197"/>
    <mergeCell ref="CD194:CD197"/>
    <mergeCell ref="CE194:CE197"/>
    <mergeCell ref="CY186:CY189"/>
    <mergeCell ref="C190:K192"/>
    <mergeCell ref="L190:W192"/>
    <mergeCell ref="Z190:AL193"/>
    <mergeCell ref="AM190:AP193"/>
    <mergeCell ref="AQ190:AT193"/>
    <mergeCell ref="AU190:AX193"/>
    <mergeCell ref="AY190:BD193"/>
    <mergeCell ref="BE190:BI193"/>
    <mergeCell ref="BO190:BO193"/>
    <mergeCell ref="BS190:BS193"/>
    <mergeCell ref="BT190:BT193"/>
    <mergeCell ref="BU190:BU193"/>
    <mergeCell ref="BV190:BV193"/>
    <mergeCell ref="BW190:BW193"/>
    <mergeCell ref="BX190:BX193"/>
    <mergeCell ref="BY190:BY193"/>
    <mergeCell ref="BZ190:BZ193"/>
    <mergeCell ref="CA190:CA193"/>
    <mergeCell ref="CB190:CB193"/>
    <mergeCell ref="CC190:CC193"/>
    <mergeCell ref="CD190:CD193"/>
    <mergeCell ref="CE190:CE193"/>
    <mergeCell ref="CG190:CG193"/>
    <mergeCell ref="CP186:CP189"/>
    <mergeCell ref="CQ186:CQ189"/>
    <mergeCell ref="CR186:CR189"/>
    <mergeCell ref="CS186:CS189"/>
    <mergeCell ref="CT186:CT189"/>
    <mergeCell ref="CU186:CU189"/>
    <mergeCell ref="CV186:CV189"/>
    <mergeCell ref="CW186:CW189"/>
    <mergeCell ref="CX186:CX189"/>
    <mergeCell ref="CE186:CE189"/>
    <mergeCell ref="CG186:CG189"/>
    <mergeCell ref="CI186:CI189"/>
    <mergeCell ref="CJ186:CJ189"/>
    <mergeCell ref="CK186:CK189"/>
    <mergeCell ref="CL186:CL189"/>
    <mergeCell ref="CM186:CM189"/>
    <mergeCell ref="CN186:CN189"/>
    <mergeCell ref="CO186:CO189"/>
    <mergeCell ref="CW182:CW185"/>
    <mergeCell ref="CX182:CX185"/>
    <mergeCell ref="CY182:CY185"/>
    <mergeCell ref="C186:K188"/>
    <mergeCell ref="L186:W188"/>
    <mergeCell ref="Z186:AL189"/>
    <mergeCell ref="AM186:AP189"/>
    <mergeCell ref="AQ186:AT189"/>
    <mergeCell ref="AU186:AX189"/>
    <mergeCell ref="AY186:BD189"/>
    <mergeCell ref="BE186:BI189"/>
    <mergeCell ref="BO186:BO189"/>
    <mergeCell ref="BS186:BS189"/>
    <mergeCell ref="BT186:BT189"/>
    <mergeCell ref="BU186:BU189"/>
    <mergeCell ref="BV186:BV189"/>
    <mergeCell ref="BW186:BW189"/>
    <mergeCell ref="BX186:BX189"/>
    <mergeCell ref="BY186:BY189"/>
    <mergeCell ref="BZ186:BZ189"/>
    <mergeCell ref="CA186:CA189"/>
    <mergeCell ref="CB186:CB189"/>
    <mergeCell ref="CC186:CC189"/>
    <mergeCell ref="CD186:CD189"/>
    <mergeCell ref="CN182:CN185"/>
    <mergeCell ref="CO182:CO185"/>
    <mergeCell ref="CP182:CP185"/>
    <mergeCell ref="CQ182:CQ185"/>
    <mergeCell ref="CR182:CR185"/>
    <mergeCell ref="CS182:CS185"/>
    <mergeCell ref="CT182:CT185"/>
    <mergeCell ref="CU182:CU185"/>
    <mergeCell ref="CV182:CV185"/>
    <mergeCell ref="CC182:CC185"/>
    <mergeCell ref="CD182:CD185"/>
    <mergeCell ref="CE182:CE185"/>
    <mergeCell ref="CG182:CG185"/>
    <mergeCell ref="CI182:CI185"/>
    <mergeCell ref="CJ182:CJ185"/>
    <mergeCell ref="CK182:CK185"/>
    <mergeCell ref="CL182:CL185"/>
    <mergeCell ref="CM182:CM185"/>
    <mergeCell ref="CU178:CU181"/>
    <mergeCell ref="CV178:CV181"/>
    <mergeCell ref="CW178:CW181"/>
    <mergeCell ref="CX178:CX181"/>
    <mergeCell ref="CY178:CY181"/>
    <mergeCell ref="C182:K184"/>
    <mergeCell ref="L182:W184"/>
    <mergeCell ref="Z182:AL185"/>
    <mergeCell ref="AM182:AP185"/>
    <mergeCell ref="AQ182:AT185"/>
    <mergeCell ref="AU182:AX185"/>
    <mergeCell ref="AY182:BD185"/>
    <mergeCell ref="BE182:BI185"/>
    <mergeCell ref="BO182:BO185"/>
    <mergeCell ref="BS182:BS185"/>
    <mergeCell ref="BT182:BT185"/>
    <mergeCell ref="BU182:BU185"/>
    <mergeCell ref="BV182:BV185"/>
    <mergeCell ref="BW182:BW185"/>
    <mergeCell ref="BX182:BX185"/>
    <mergeCell ref="BY182:BY185"/>
    <mergeCell ref="BZ182:BZ185"/>
    <mergeCell ref="CA182:CA185"/>
    <mergeCell ref="CB182:CB185"/>
    <mergeCell ref="CL178:CL181"/>
    <mergeCell ref="CM178:CM181"/>
    <mergeCell ref="CN178:CN181"/>
    <mergeCell ref="CO178:CO181"/>
    <mergeCell ref="CP178:CP181"/>
    <mergeCell ref="CQ178:CQ181"/>
    <mergeCell ref="CR178:CR181"/>
    <mergeCell ref="CS178:CS181"/>
    <mergeCell ref="CT178:CT181"/>
    <mergeCell ref="CA178:CA181"/>
    <mergeCell ref="CB178:CB181"/>
    <mergeCell ref="CC178:CC181"/>
    <mergeCell ref="CD178:CD181"/>
    <mergeCell ref="CE178:CE181"/>
    <mergeCell ref="CG178:CG181"/>
    <mergeCell ref="CI178:CI181"/>
    <mergeCell ref="CJ178:CJ181"/>
    <mergeCell ref="CK178:CK181"/>
    <mergeCell ref="BO178:BO181"/>
    <mergeCell ref="BS178:BS181"/>
    <mergeCell ref="BT178:BT181"/>
    <mergeCell ref="BU178:BU181"/>
    <mergeCell ref="BV178:BV181"/>
    <mergeCell ref="BW178:BW181"/>
    <mergeCell ref="BX178:BX181"/>
    <mergeCell ref="BY178:BY181"/>
    <mergeCell ref="BZ178:BZ181"/>
    <mergeCell ref="C174:W176"/>
    <mergeCell ref="Z174:AL177"/>
    <mergeCell ref="AM174:AP177"/>
    <mergeCell ref="AQ174:AT177"/>
    <mergeCell ref="AU174:AX177"/>
    <mergeCell ref="AY174:BD177"/>
    <mergeCell ref="BE174:BI177"/>
    <mergeCell ref="C178:K180"/>
    <mergeCell ref="L178:W180"/>
    <mergeCell ref="Z178:AL181"/>
    <mergeCell ref="AM178:AP181"/>
    <mergeCell ref="AQ178:AT181"/>
    <mergeCell ref="AU178:AX181"/>
    <mergeCell ref="AY178:BD181"/>
    <mergeCell ref="BE178:BI181"/>
    <mergeCell ref="CR166:CR169"/>
    <mergeCell ref="CS166:CS169"/>
    <mergeCell ref="CX166:CX169"/>
    <mergeCell ref="CY166:CY169"/>
    <mergeCell ref="Z170:AL170"/>
    <mergeCell ref="AM170:AP170"/>
    <mergeCell ref="AQ170:AT170"/>
    <mergeCell ref="AU170:AX170"/>
    <mergeCell ref="AY170:BD170"/>
    <mergeCell ref="BE170:BI170"/>
    <mergeCell ref="BP166:BP169"/>
    <mergeCell ref="CI166:CI169"/>
    <mergeCell ref="CJ166:CJ169"/>
    <mergeCell ref="CK166:CK169"/>
    <mergeCell ref="CL166:CL169"/>
    <mergeCell ref="CM166:CM169"/>
    <mergeCell ref="CN166:CN169"/>
    <mergeCell ref="CO166:CO169"/>
    <mergeCell ref="CP166:CP169"/>
    <mergeCell ref="CQ166:CQ169"/>
    <mergeCell ref="CA166:CA169"/>
    <mergeCell ref="CB166:CB169"/>
    <mergeCell ref="CC166:CC169"/>
    <mergeCell ref="CD166:CD169"/>
    <mergeCell ref="CE166:CE169"/>
    <mergeCell ref="CG166:CG169"/>
    <mergeCell ref="CP162:CP165"/>
    <mergeCell ref="CQ162:CQ165"/>
    <mergeCell ref="CR162:CR165"/>
    <mergeCell ref="CS162:CS165"/>
    <mergeCell ref="CT162:CT165"/>
    <mergeCell ref="CU162:CU165"/>
    <mergeCell ref="CV162:CV165"/>
    <mergeCell ref="CW162:CW165"/>
    <mergeCell ref="CT166:CT169"/>
    <mergeCell ref="CU166:CU169"/>
    <mergeCell ref="CV166:CV169"/>
    <mergeCell ref="CW166:CW169"/>
    <mergeCell ref="Z166:AL169"/>
    <mergeCell ref="AM166:AP169"/>
    <mergeCell ref="AQ166:AT169"/>
    <mergeCell ref="AU166:AX169"/>
    <mergeCell ref="AY166:BD169"/>
    <mergeCell ref="BE166:BI169"/>
    <mergeCell ref="BO166:BO169"/>
    <mergeCell ref="BS166:BS169"/>
    <mergeCell ref="BT166:BT169"/>
    <mergeCell ref="BU166:BU169"/>
    <mergeCell ref="BV166:BV169"/>
    <mergeCell ref="BW166:BW169"/>
    <mergeCell ref="BX166:BX169"/>
    <mergeCell ref="BY166:BY169"/>
    <mergeCell ref="BZ166:BZ169"/>
    <mergeCell ref="BQ166:BQ169"/>
    <mergeCell ref="CY158:CY161"/>
    <mergeCell ref="C162:K164"/>
    <mergeCell ref="L162:W164"/>
    <mergeCell ref="Z162:AL165"/>
    <mergeCell ref="AM162:AP165"/>
    <mergeCell ref="AQ162:AT165"/>
    <mergeCell ref="AU162:AX165"/>
    <mergeCell ref="AY162:BD165"/>
    <mergeCell ref="BE162:BI165"/>
    <mergeCell ref="BO162:BO165"/>
    <mergeCell ref="BS162:BS165"/>
    <mergeCell ref="BT162:BT165"/>
    <mergeCell ref="BU162:BU165"/>
    <mergeCell ref="BV162:BV165"/>
    <mergeCell ref="BW162:BW165"/>
    <mergeCell ref="BX162:BX165"/>
    <mergeCell ref="BY162:BY165"/>
    <mergeCell ref="BZ162:BZ165"/>
    <mergeCell ref="CA162:CA165"/>
    <mergeCell ref="CB162:CB165"/>
    <mergeCell ref="CY162:CY165"/>
    <mergeCell ref="CT158:CT161"/>
    <mergeCell ref="CU158:CU161"/>
    <mergeCell ref="CV158:CV161"/>
    <mergeCell ref="CC158:CC161"/>
    <mergeCell ref="CD158:CD161"/>
    <mergeCell ref="CE158:CE161"/>
    <mergeCell ref="CG158:CG161"/>
    <mergeCell ref="CI158:CI161"/>
    <mergeCell ref="CJ158:CJ161"/>
    <mergeCell ref="CK158:CK161"/>
    <mergeCell ref="CL158:CL161"/>
    <mergeCell ref="CM158:CM161"/>
    <mergeCell ref="CX162:CX165"/>
    <mergeCell ref="CE162:CE165"/>
    <mergeCell ref="CG162:CG165"/>
    <mergeCell ref="CI162:CI165"/>
    <mergeCell ref="CJ162:CJ165"/>
    <mergeCell ref="CK162:CK165"/>
    <mergeCell ref="CL162:CL165"/>
    <mergeCell ref="CM162:CM165"/>
    <mergeCell ref="CN162:CN165"/>
    <mergeCell ref="CO162:CO165"/>
    <mergeCell ref="CW158:CW161"/>
    <mergeCell ref="CX158:CX161"/>
    <mergeCell ref="BZ158:BZ161"/>
    <mergeCell ref="CA158:CA161"/>
    <mergeCell ref="CB158:CB161"/>
    <mergeCell ref="CL154:CL157"/>
    <mergeCell ref="CM154:CM157"/>
    <mergeCell ref="CN154:CN157"/>
    <mergeCell ref="CO154:CO157"/>
    <mergeCell ref="CP154:CP157"/>
    <mergeCell ref="CQ154:CQ157"/>
    <mergeCell ref="CR154:CR157"/>
    <mergeCell ref="CS154:CS157"/>
    <mergeCell ref="CC162:CC165"/>
    <mergeCell ref="CD162:CD165"/>
    <mergeCell ref="CN158:CN161"/>
    <mergeCell ref="CO158:CO161"/>
    <mergeCell ref="CP158:CP161"/>
    <mergeCell ref="CQ158:CQ161"/>
    <mergeCell ref="CR158:CR161"/>
    <mergeCell ref="CS158:CS161"/>
    <mergeCell ref="CG154:CG157"/>
    <mergeCell ref="CI154:CI157"/>
    <mergeCell ref="CJ154:CJ157"/>
    <mergeCell ref="CK154:CK157"/>
    <mergeCell ref="CR150:CR153"/>
    <mergeCell ref="CS150:CS153"/>
    <mergeCell ref="CT150:CT153"/>
    <mergeCell ref="CU150:CU153"/>
    <mergeCell ref="CV150:CV153"/>
    <mergeCell ref="CW150:CW153"/>
    <mergeCell ref="CX150:CX153"/>
    <mergeCell ref="CU154:CU157"/>
    <mergeCell ref="CV154:CV157"/>
    <mergeCell ref="CW154:CW157"/>
    <mergeCell ref="CX154:CX157"/>
    <mergeCell ref="CY154:CY157"/>
    <mergeCell ref="C158:K160"/>
    <mergeCell ref="L158:W160"/>
    <mergeCell ref="Z158:AL161"/>
    <mergeCell ref="AM158:AP161"/>
    <mergeCell ref="AQ158:AT161"/>
    <mergeCell ref="AU158:AX161"/>
    <mergeCell ref="AY158:BD161"/>
    <mergeCell ref="BE158:BI161"/>
    <mergeCell ref="BO158:BO161"/>
    <mergeCell ref="BS158:BS161"/>
    <mergeCell ref="BT158:BT161"/>
    <mergeCell ref="BU158:BU161"/>
    <mergeCell ref="BV158:BV161"/>
    <mergeCell ref="BW158:BW161"/>
    <mergeCell ref="BX158:BX161"/>
    <mergeCell ref="BY158:BY161"/>
    <mergeCell ref="CY150:CY153"/>
    <mergeCell ref="C154:W156"/>
    <mergeCell ref="Z154:AL157"/>
    <mergeCell ref="AM154:AP157"/>
    <mergeCell ref="AQ154:AT157"/>
    <mergeCell ref="AU154:AX157"/>
    <mergeCell ref="AY154:BD157"/>
    <mergeCell ref="BE154:BI157"/>
    <mergeCell ref="BO154:BO157"/>
    <mergeCell ref="BS154:BS157"/>
    <mergeCell ref="BT154:BT157"/>
    <mergeCell ref="BU154:BU157"/>
    <mergeCell ref="BV154:BV157"/>
    <mergeCell ref="BW154:BW157"/>
    <mergeCell ref="BX154:BX157"/>
    <mergeCell ref="BY154:BY157"/>
    <mergeCell ref="BZ154:BZ157"/>
    <mergeCell ref="CI150:CI153"/>
    <mergeCell ref="CJ150:CJ153"/>
    <mergeCell ref="CK150:CK153"/>
    <mergeCell ref="CL150:CL153"/>
    <mergeCell ref="CM150:CM153"/>
    <mergeCell ref="CN150:CN153"/>
    <mergeCell ref="CO150:CO153"/>
    <mergeCell ref="CP150:CP153"/>
    <mergeCell ref="CQ150:CQ153"/>
    <mergeCell ref="CT154:CT157"/>
    <mergeCell ref="CA154:CA157"/>
    <mergeCell ref="CB154:CB157"/>
    <mergeCell ref="CC154:CC157"/>
    <mergeCell ref="CD154:CD157"/>
    <mergeCell ref="CE154:CE157"/>
    <mergeCell ref="CY146:CY149"/>
    <mergeCell ref="C150:K152"/>
    <mergeCell ref="L150:W152"/>
    <mergeCell ref="Z150:AL153"/>
    <mergeCell ref="AM150:AP153"/>
    <mergeCell ref="AQ150:AT153"/>
    <mergeCell ref="AU150:AX153"/>
    <mergeCell ref="AY150:BD153"/>
    <mergeCell ref="BE150:BI153"/>
    <mergeCell ref="BO150:BO153"/>
    <mergeCell ref="BS150:BS153"/>
    <mergeCell ref="BT150:BT153"/>
    <mergeCell ref="BU150:BU153"/>
    <mergeCell ref="BV150:BV153"/>
    <mergeCell ref="BW150:BW153"/>
    <mergeCell ref="BX150:BX153"/>
    <mergeCell ref="BY150:BY153"/>
    <mergeCell ref="BZ150:BZ153"/>
    <mergeCell ref="CA150:CA153"/>
    <mergeCell ref="CB150:CB153"/>
    <mergeCell ref="CC150:CC153"/>
    <mergeCell ref="CD150:CD153"/>
    <mergeCell ref="CE150:CE153"/>
    <mergeCell ref="CG150:CG153"/>
    <mergeCell ref="CP146:CP149"/>
    <mergeCell ref="CQ146:CQ149"/>
    <mergeCell ref="CR146:CR149"/>
    <mergeCell ref="CS146:CS149"/>
    <mergeCell ref="CT146:CT149"/>
    <mergeCell ref="CU146:CU149"/>
    <mergeCell ref="CV146:CV149"/>
    <mergeCell ref="CW146:CW149"/>
    <mergeCell ref="CX146:CX149"/>
    <mergeCell ref="CE146:CE149"/>
    <mergeCell ref="CG146:CG149"/>
    <mergeCell ref="CI146:CI149"/>
    <mergeCell ref="CJ146:CJ149"/>
    <mergeCell ref="CK146:CK149"/>
    <mergeCell ref="CL146:CL149"/>
    <mergeCell ref="CM146:CM149"/>
    <mergeCell ref="CN146:CN149"/>
    <mergeCell ref="CO146:CO149"/>
    <mergeCell ref="CW142:CW145"/>
    <mergeCell ref="CX142:CX145"/>
    <mergeCell ref="CY142:CY145"/>
    <mergeCell ref="C146:K148"/>
    <mergeCell ref="L146:W148"/>
    <mergeCell ref="Z146:AL149"/>
    <mergeCell ref="AM146:AP149"/>
    <mergeCell ref="AQ146:AT149"/>
    <mergeCell ref="AU146:AX149"/>
    <mergeCell ref="AY146:BD149"/>
    <mergeCell ref="BE146:BI149"/>
    <mergeCell ref="BO146:BO149"/>
    <mergeCell ref="BS146:BS149"/>
    <mergeCell ref="BT146:BT149"/>
    <mergeCell ref="BU146:BU149"/>
    <mergeCell ref="BV146:BV149"/>
    <mergeCell ref="BW146:BW149"/>
    <mergeCell ref="BX146:BX149"/>
    <mergeCell ref="BY146:BY149"/>
    <mergeCell ref="BZ146:BZ149"/>
    <mergeCell ref="CA146:CA149"/>
    <mergeCell ref="CB146:CB149"/>
    <mergeCell ref="CC146:CC149"/>
    <mergeCell ref="CD146:CD149"/>
    <mergeCell ref="CN142:CN145"/>
    <mergeCell ref="CO142:CO145"/>
    <mergeCell ref="CP142:CP145"/>
    <mergeCell ref="CQ142:CQ145"/>
    <mergeCell ref="CR142:CR145"/>
    <mergeCell ref="CS142:CS145"/>
    <mergeCell ref="CT142:CT145"/>
    <mergeCell ref="CU142:CU145"/>
    <mergeCell ref="CV142:CV145"/>
    <mergeCell ref="CC142:CC145"/>
    <mergeCell ref="CD142:CD145"/>
    <mergeCell ref="CE142:CE145"/>
    <mergeCell ref="CG142:CG145"/>
    <mergeCell ref="CI142:CI145"/>
    <mergeCell ref="CJ142:CJ145"/>
    <mergeCell ref="CK142:CK145"/>
    <mergeCell ref="CL142:CL145"/>
    <mergeCell ref="CM142:CM145"/>
    <mergeCell ref="CU138:CU141"/>
    <mergeCell ref="CV138:CV141"/>
    <mergeCell ref="CW138:CW141"/>
    <mergeCell ref="CI126:CI129"/>
    <mergeCell ref="CJ126:CJ129"/>
    <mergeCell ref="CK126:CK129"/>
    <mergeCell ref="CL126:CL129"/>
    <mergeCell ref="CX138:CX141"/>
    <mergeCell ref="CY138:CY141"/>
    <mergeCell ref="C142:K144"/>
    <mergeCell ref="L142:W144"/>
    <mergeCell ref="Z142:AL145"/>
    <mergeCell ref="AM142:AP145"/>
    <mergeCell ref="AQ142:AT145"/>
    <mergeCell ref="AU142:AX145"/>
    <mergeCell ref="AY142:BD145"/>
    <mergeCell ref="BE142:BI145"/>
    <mergeCell ref="BO142:BO145"/>
    <mergeCell ref="BS142:BS145"/>
    <mergeCell ref="BT142:BT145"/>
    <mergeCell ref="BU142:BU145"/>
    <mergeCell ref="BV142:BV145"/>
    <mergeCell ref="BW142:BW145"/>
    <mergeCell ref="BX142:BX145"/>
    <mergeCell ref="BY142:BY145"/>
    <mergeCell ref="BZ142:BZ145"/>
    <mergeCell ref="CA142:CA145"/>
    <mergeCell ref="CB142:CB145"/>
    <mergeCell ref="CL138:CL141"/>
    <mergeCell ref="CM138:CM141"/>
    <mergeCell ref="CN138:CN141"/>
    <mergeCell ref="CO138:CO141"/>
    <mergeCell ref="CT138:CT141"/>
    <mergeCell ref="CA138:CA141"/>
    <mergeCell ref="CB138:CB141"/>
    <mergeCell ref="CC138:CC141"/>
    <mergeCell ref="CD138:CD141"/>
    <mergeCell ref="CE138:CE141"/>
    <mergeCell ref="CG138:CG141"/>
    <mergeCell ref="CI138:CI141"/>
    <mergeCell ref="CJ138:CJ141"/>
    <mergeCell ref="CK138:CK141"/>
    <mergeCell ref="BO138:BO141"/>
    <mergeCell ref="BS138:BS141"/>
    <mergeCell ref="BT138:BT141"/>
    <mergeCell ref="BU138:BU141"/>
    <mergeCell ref="BV138:BV141"/>
    <mergeCell ref="BW138:BW141"/>
    <mergeCell ref="BX138:BX141"/>
    <mergeCell ref="BY138:BY141"/>
    <mergeCell ref="BZ138:BZ141"/>
    <mergeCell ref="CP138:CP141"/>
    <mergeCell ref="CQ138:CQ141"/>
    <mergeCell ref="CR138:CR141"/>
    <mergeCell ref="CS138:CS141"/>
    <mergeCell ref="BQ138:BQ141"/>
    <mergeCell ref="C134:W136"/>
    <mergeCell ref="Z134:AL137"/>
    <mergeCell ref="AM134:AP137"/>
    <mergeCell ref="AQ134:AT137"/>
    <mergeCell ref="AU134:AX137"/>
    <mergeCell ref="AY134:BD137"/>
    <mergeCell ref="BE134:BI137"/>
    <mergeCell ref="C138:K140"/>
    <mergeCell ref="L138:W140"/>
    <mergeCell ref="Z138:AL141"/>
    <mergeCell ref="AM138:AP141"/>
    <mergeCell ref="AQ138:AT141"/>
    <mergeCell ref="AU138:AX141"/>
    <mergeCell ref="AY138:BD141"/>
    <mergeCell ref="BE138:BI141"/>
    <mergeCell ref="CA126:CA129"/>
    <mergeCell ref="CK122:CK125"/>
    <mergeCell ref="AQ126:AT129"/>
    <mergeCell ref="AU126:AX129"/>
    <mergeCell ref="AY126:BD129"/>
    <mergeCell ref="BE126:BI129"/>
    <mergeCell ref="BO126:BO129"/>
    <mergeCell ref="BS126:BS129"/>
    <mergeCell ref="BT126:BT129"/>
    <mergeCell ref="BU126:BU129"/>
    <mergeCell ref="BV126:BV129"/>
    <mergeCell ref="BW126:BW129"/>
    <mergeCell ref="BX126:BX129"/>
    <mergeCell ref="BY126:BY129"/>
    <mergeCell ref="BZ126:BZ129"/>
    <mergeCell ref="CJ122:CJ125"/>
    <mergeCell ref="C122:K124"/>
    <mergeCell ref="CX126:CX129"/>
    <mergeCell ref="CY126:CY129"/>
    <mergeCell ref="Z130:AL130"/>
    <mergeCell ref="AM130:AP130"/>
    <mergeCell ref="AQ130:AT130"/>
    <mergeCell ref="AU130:AX130"/>
    <mergeCell ref="AY130:BD130"/>
    <mergeCell ref="BE130:BI130"/>
    <mergeCell ref="BP126:BP129"/>
    <mergeCell ref="CM126:CM129"/>
    <mergeCell ref="CN126:CN129"/>
    <mergeCell ref="CO126:CO129"/>
    <mergeCell ref="CP126:CP129"/>
    <mergeCell ref="CQ126:CQ129"/>
    <mergeCell ref="CR126:CR129"/>
    <mergeCell ref="CS126:CS129"/>
    <mergeCell ref="CT126:CT129"/>
    <mergeCell ref="CU126:CU129"/>
    <mergeCell ref="CB126:CB129"/>
    <mergeCell ref="CC126:CC129"/>
    <mergeCell ref="CD126:CD129"/>
    <mergeCell ref="CE126:CE129"/>
    <mergeCell ref="CG126:CG129"/>
    <mergeCell ref="Z126:AL129"/>
    <mergeCell ref="AM126:AP129"/>
    <mergeCell ref="CV126:CV129"/>
    <mergeCell ref="CW126:CW129"/>
    <mergeCell ref="BQ126:BQ129"/>
    <mergeCell ref="CR118:CR121"/>
    <mergeCell ref="CS118:CS121"/>
    <mergeCell ref="CT118:CT121"/>
    <mergeCell ref="CU118:CU121"/>
    <mergeCell ref="CV118:CV121"/>
    <mergeCell ref="CW118:CW121"/>
    <mergeCell ref="CX118:CX121"/>
    <mergeCell ref="CT122:CT125"/>
    <mergeCell ref="CU122:CU125"/>
    <mergeCell ref="CV122:CV125"/>
    <mergeCell ref="CW122:CW125"/>
    <mergeCell ref="CX122:CX125"/>
    <mergeCell ref="CY122:CY125"/>
    <mergeCell ref="CY118:CY121"/>
    <mergeCell ref="CJ118:CJ121"/>
    <mergeCell ref="CK118:CK121"/>
    <mergeCell ref="CL118:CL121"/>
    <mergeCell ref="CM118:CM121"/>
    <mergeCell ref="CN118:CN121"/>
    <mergeCell ref="CO118:CO121"/>
    <mergeCell ref="CP118:CP121"/>
    <mergeCell ref="CQ118:CQ121"/>
    <mergeCell ref="CS122:CS125"/>
    <mergeCell ref="CL122:CL125"/>
    <mergeCell ref="CM122:CM125"/>
    <mergeCell ref="CN122:CN125"/>
    <mergeCell ref="CO122:CO125"/>
    <mergeCell ref="CP122:CP125"/>
    <mergeCell ref="CQ122:CQ125"/>
    <mergeCell ref="CR122:CR125"/>
    <mergeCell ref="L122:W124"/>
    <mergeCell ref="Z122:AL125"/>
    <mergeCell ref="AM122:AP125"/>
    <mergeCell ref="AQ122:AT125"/>
    <mergeCell ref="AU122:AX125"/>
    <mergeCell ref="AY122:BD125"/>
    <mergeCell ref="BE122:BI125"/>
    <mergeCell ref="BO122:BO125"/>
    <mergeCell ref="BS122:BS125"/>
    <mergeCell ref="BT122:BT125"/>
    <mergeCell ref="BU122:BU125"/>
    <mergeCell ref="BV122:BV125"/>
    <mergeCell ref="BW122:BW125"/>
    <mergeCell ref="BX122:BX125"/>
    <mergeCell ref="BY122:BY125"/>
    <mergeCell ref="CI118:CI121"/>
    <mergeCell ref="BZ122:BZ125"/>
    <mergeCell ref="CA122:CA125"/>
    <mergeCell ref="CB122:CB125"/>
    <mergeCell ref="CC122:CC125"/>
    <mergeCell ref="CD122:CD125"/>
    <mergeCell ref="CE122:CE125"/>
    <mergeCell ref="CG122:CG125"/>
    <mergeCell ref="CI122:CI125"/>
    <mergeCell ref="CY114:CY117"/>
    <mergeCell ref="C118:K120"/>
    <mergeCell ref="L118:W120"/>
    <mergeCell ref="Z118:AL121"/>
    <mergeCell ref="AM118:AP121"/>
    <mergeCell ref="AQ118:AT121"/>
    <mergeCell ref="AU118:AX121"/>
    <mergeCell ref="AY118:BD121"/>
    <mergeCell ref="BE118:BI121"/>
    <mergeCell ref="BO118:BO121"/>
    <mergeCell ref="BS118:BS121"/>
    <mergeCell ref="BT118:BT121"/>
    <mergeCell ref="BU118:BU121"/>
    <mergeCell ref="BV118:BV121"/>
    <mergeCell ref="BW118:BW121"/>
    <mergeCell ref="BX118:BX121"/>
    <mergeCell ref="BY118:BY121"/>
    <mergeCell ref="BZ118:BZ121"/>
    <mergeCell ref="CA118:CA121"/>
    <mergeCell ref="CB118:CB121"/>
    <mergeCell ref="CC118:CC121"/>
    <mergeCell ref="CD118:CD121"/>
    <mergeCell ref="CE118:CE121"/>
    <mergeCell ref="CG118:CG121"/>
    <mergeCell ref="CP114:CP117"/>
    <mergeCell ref="CQ114:CQ117"/>
    <mergeCell ref="CR114:CR117"/>
    <mergeCell ref="CS114:CS117"/>
    <mergeCell ref="CT114:CT117"/>
    <mergeCell ref="CU114:CU117"/>
    <mergeCell ref="CV114:CV117"/>
    <mergeCell ref="CW114:CW117"/>
    <mergeCell ref="CX114:CX117"/>
    <mergeCell ref="CE114:CE117"/>
    <mergeCell ref="CG114:CG117"/>
    <mergeCell ref="CI114:CI117"/>
    <mergeCell ref="CJ114:CJ117"/>
    <mergeCell ref="CK114:CK117"/>
    <mergeCell ref="CL114:CL117"/>
    <mergeCell ref="CM114:CM117"/>
    <mergeCell ref="CN114:CN117"/>
    <mergeCell ref="CO114:CO117"/>
    <mergeCell ref="CV110:CV113"/>
    <mergeCell ref="CW110:CW113"/>
    <mergeCell ref="CX110:CX113"/>
    <mergeCell ref="CY110:CY113"/>
    <mergeCell ref="C114:W116"/>
    <mergeCell ref="Z114:AL117"/>
    <mergeCell ref="AM114:AP117"/>
    <mergeCell ref="AQ114:AT117"/>
    <mergeCell ref="AU114:AX117"/>
    <mergeCell ref="AY114:BD117"/>
    <mergeCell ref="BE114:BI117"/>
    <mergeCell ref="BO114:BO117"/>
    <mergeCell ref="BS114:BS117"/>
    <mergeCell ref="BT114:BT117"/>
    <mergeCell ref="BU114:BU117"/>
    <mergeCell ref="BV114:BV117"/>
    <mergeCell ref="BW114:BW117"/>
    <mergeCell ref="BX114:BX117"/>
    <mergeCell ref="BY114:BY117"/>
    <mergeCell ref="BZ114:BZ117"/>
    <mergeCell ref="CA114:CA117"/>
    <mergeCell ref="CB114:CB117"/>
    <mergeCell ref="CC114:CC117"/>
    <mergeCell ref="CD114:CD117"/>
    <mergeCell ref="CM110:CM113"/>
    <mergeCell ref="CN110:CN113"/>
    <mergeCell ref="CO110:CO113"/>
    <mergeCell ref="CP110:CP113"/>
    <mergeCell ref="CQ110:CQ113"/>
    <mergeCell ref="CR110:CR113"/>
    <mergeCell ref="CS110:CS113"/>
    <mergeCell ref="CT110:CT113"/>
    <mergeCell ref="CU110:CU113"/>
    <mergeCell ref="CB110:CB113"/>
    <mergeCell ref="CC110:CC113"/>
    <mergeCell ref="CD110:CD113"/>
    <mergeCell ref="CE110:CE113"/>
    <mergeCell ref="CG110:CG113"/>
    <mergeCell ref="CI110:CI113"/>
    <mergeCell ref="CJ110:CJ113"/>
    <mergeCell ref="CK110:CK113"/>
    <mergeCell ref="CL110:CL113"/>
    <mergeCell ref="BS110:BS113"/>
    <mergeCell ref="BT110:BT113"/>
    <mergeCell ref="BU110:BU113"/>
    <mergeCell ref="BV110:BV113"/>
    <mergeCell ref="BW110:BW113"/>
    <mergeCell ref="BX110:BX113"/>
    <mergeCell ref="BY110:BY113"/>
    <mergeCell ref="BZ110:BZ113"/>
    <mergeCell ref="CA110:CA113"/>
    <mergeCell ref="C110:K112"/>
    <mergeCell ref="L110:W112"/>
    <mergeCell ref="Z110:AL113"/>
    <mergeCell ref="AM110:AP113"/>
    <mergeCell ref="AQ110:AT113"/>
    <mergeCell ref="AU110:AX113"/>
    <mergeCell ref="AY110:BD113"/>
    <mergeCell ref="BE110:BI113"/>
    <mergeCell ref="BO110:BO113"/>
    <mergeCell ref="CQ106:CQ109"/>
    <mergeCell ref="CR106:CR109"/>
    <mergeCell ref="CS106:CS109"/>
    <mergeCell ref="CT106:CT109"/>
    <mergeCell ref="CU106:CU109"/>
    <mergeCell ref="CV106:CV109"/>
    <mergeCell ref="CW106:CW109"/>
    <mergeCell ref="CX106:CX109"/>
    <mergeCell ref="CY106:CY109"/>
    <mergeCell ref="CG106:CG109"/>
    <mergeCell ref="CI106:CI109"/>
    <mergeCell ref="CJ106:CJ109"/>
    <mergeCell ref="CK106:CK109"/>
    <mergeCell ref="CL106:CL109"/>
    <mergeCell ref="CM106:CM109"/>
    <mergeCell ref="CN106:CN109"/>
    <mergeCell ref="CO106:CO109"/>
    <mergeCell ref="CP106:CP109"/>
    <mergeCell ref="CX102:CX105"/>
    <mergeCell ref="CY102:CY105"/>
    <mergeCell ref="C106:K108"/>
    <mergeCell ref="L106:W108"/>
    <mergeCell ref="Z106:AL109"/>
    <mergeCell ref="AM106:AP109"/>
    <mergeCell ref="AQ106:AT109"/>
    <mergeCell ref="AU106:AX109"/>
    <mergeCell ref="AY106:BD109"/>
    <mergeCell ref="BE106:BI109"/>
    <mergeCell ref="BO106:BO109"/>
    <mergeCell ref="BS106:BS109"/>
    <mergeCell ref="BT106:BT109"/>
    <mergeCell ref="BU106:BU109"/>
    <mergeCell ref="BV106:BV109"/>
    <mergeCell ref="BW106:BW109"/>
    <mergeCell ref="BX106:BX109"/>
    <mergeCell ref="BY106:BY109"/>
    <mergeCell ref="BZ106:BZ109"/>
    <mergeCell ref="CA106:CA109"/>
    <mergeCell ref="CB106:CB109"/>
    <mergeCell ref="CC106:CC109"/>
    <mergeCell ref="CD106:CD109"/>
    <mergeCell ref="CE106:CE109"/>
    <mergeCell ref="CO102:CO105"/>
    <mergeCell ref="CP102:CP105"/>
    <mergeCell ref="CQ102:CQ105"/>
    <mergeCell ref="CR102:CR105"/>
    <mergeCell ref="CS102:CS105"/>
    <mergeCell ref="CT102:CT105"/>
    <mergeCell ref="CU102:CU105"/>
    <mergeCell ref="CV102:CV105"/>
    <mergeCell ref="CW102:CW105"/>
    <mergeCell ref="CD102:CD105"/>
    <mergeCell ref="CE102:CE105"/>
    <mergeCell ref="CG102:CG105"/>
    <mergeCell ref="CI102:CI105"/>
    <mergeCell ref="CJ102:CJ105"/>
    <mergeCell ref="CK102:CK105"/>
    <mergeCell ref="CL102:CL105"/>
    <mergeCell ref="CM102:CM105"/>
    <mergeCell ref="CN102:CN105"/>
    <mergeCell ref="CV98:CV101"/>
    <mergeCell ref="CW98:CW101"/>
    <mergeCell ref="CX98:CX101"/>
    <mergeCell ref="CY98:CY101"/>
    <mergeCell ref="C102:K104"/>
    <mergeCell ref="L102:W104"/>
    <mergeCell ref="Z102:AL105"/>
    <mergeCell ref="AM102:AP105"/>
    <mergeCell ref="AQ102:AT105"/>
    <mergeCell ref="AU102:AX105"/>
    <mergeCell ref="AY102:BD105"/>
    <mergeCell ref="BE102:BI105"/>
    <mergeCell ref="BO102:BO105"/>
    <mergeCell ref="BS102:BS105"/>
    <mergeCell ref="BT102:BT105"/>
    <mergeCell ref="BU102:BU105"/>
    <mergeCell ref="BV102:BV105"/>
    <mergeCell ref="BW102:BW105"/>
    <mergeCell ref="BX102:BX105"/>
    <mergeCell ref="BY102:BY105"/>
    <mergeCell ref="BZ102:BZ105"/>
    <mergeCell ref="CA102:CA105"/>
    <mergeCell ref="CB102:CB105"/>
    <mergeCell ref="CC102:CC105"/>
    <mergeCell ref="CM98:CM101"/>
    <mergeCell ref="CN98:CN101"/>
    <mergeCell ref="CO98:CO101"/>
    <mergeCell ref="CP98:CP101"/>
    <mergeCell ref="CQ98:CQ101"/>
    <mergeCell ref="CR98:CR101"/>
    <mergeCell ref="CS98:CS101"/>
    <mergeCell ref="CT98:CT101"/>
    <mergeCell ref="CU98:CU101"/>
    <mergeCell ref="CB98:CB101"/>
    <mergeCell ref="CC98:CC101"/>
    <mergeCell ref="CD98:CD101"/>
    <mergeCell ref="CE98:CE101"/>
    <mergeCell ref="CG98:CG101"/>
    <mergeCell ref="CI98:CI101"/>
    <mergeCell ref="CJ98:CJ101"/>
    <mergeCell ref="CK98:CK101"/>
    <mergeCell ref="CL98:CL101"/>
    <mergeCell ref="BS98:BS101"/>
    <mergeCell ref="BT98:BT101"/>
    <mergeCell ref="BU98:BU101"/>
    <mergeCell ref="BV98:BV101"/>
    <mergeCell ref="BW98:BW101"/>
    <mergeCell ref="BX98:BX101"/>
    <mergeCell ref="BY98:BY101"/>
    <mergeCell ref="BZ98:BZ101"/>
    <mergeCell ref="CA98:CA101"/>
    <mergeCell ref="C98:K100"/>
    <mergeCell ref="L98:W100"/>
    <mergeCell ref="Z98:AL101"/>
    <mergeCell ref="AM98:AP101"/>
    <mergeCell ref="AQ98:AT101"/>
    <mergeCell ref="AU98:AX101"/>
    <mergeCell ref="AY98:BD101"/>
    <mergeCell ref="BE98:BI101"/>
    <mergeCell ref="BO98:BO101"/>
    <mergeCell ref="CW86:CW89"/>
    <mergeCell ref="CX86:CX89"/>
    <mergeCell ref="CY86:CY89"/>
    <mergeCell ref="C94:W96"/>
    <mergeCell ref="Z94:AL97"/>
    <mergeCell ref="AM94:AP97"/>
    <mergeCell ref="AQ94:AT97"/>
    <mergeCell ref="AU94:AX97"/>
    <mergeCell ref="AY94:BD97"/>
    <mergeCell ref="BE94:BI97"/>
    <mergeCell ref="BP86:BP89"/>
    <mergeCell ref="CW74:CW77"/>
    <mergeCell ref="CX74:CX77"/>
    <mergeCell ref="CY74:CY77"/>
    <mergeCell ref="CW78:CW81"/>
    <mergeCell ref="CX78:CX81"/>
    <mergeCell ref="CY78:CY81"/>
    <mergeCell ref="CW82:CW85"/>
    <mergeCell ref="CX82:CX85"/>
    <mergeCell ref="CY82:CY85"/>
    <mergeCell ref="CU78:CU81"/>
    <mergeCell ref="CV78:CV81"/>
    <mergeCell ref="CU82:CU85"/>
    <mergeCell ref="CV82:CV85"/>
    <mergeCell ref="CU86:CU89"/>
    <mergeCell ref="CV86:CV89"/>
    <mergeCell ref="CQ82:CQ85"/>
    <mergeCell ref="CR82:CR85"/>
    <mergeCell ref="CS82:CS85"/>
    <mergeCell ref="CQ86:CQ89"/>
    <mergeCell ref="CR86:CR89"/>
    <mergeCell ref="CS86:CS89"/>
    <mergeCell ref="CW62:CW65"/>
    <mergeCell ref="CX62:CX65"/>
    <mergeCell ref="CY62:CY65"/>
    <mergeCell ref="CW66:CW69"/>
    <mergeCell ref="CX66:CX69"/>
    <mergeCell ref="CY66:CY69"/>
    <mergeCell ref="CW70:CW73"/>
    <mergeCell ref="CX70:CX73"/>
    <mergeCell ref="CY70:CY73"/>
    <mergeCell ref="CW42:CW45"/>
    <mergeCell ref="CX42:CX45"/>
    <mergeCell ref="CY42:CY45"/>
    <mergeCell ref="CW46:CW49"/>
    <mergeCell ref="CX46:CX49"/>
    <mergeCell ref="CY46:CY49"/>
    <mergeCell ref="CW58:CW61"/>
    <mergeCell ref="CX58:CX61"/>
    <mergeCell ref="CY58:CY61"/>
    <mergeCell ref="CW18:CW21"/>
    <mergeCell ref="CX18:CX21"/>
    <mergeCell ref="CY18:CY21"/>
    <mergeCell ref="CW22:CW25"/>
    <mergeCell ref="CX22:CX25"/>
    <mergeCell ref="CY22:CY25"/>
    <mergeCell ref="CW26:CW29"/>
    <mergeCell ref="CX26:CX29"/>
    <mergeCell ref="CY26:CY29"/>
    <mergeCell ref="CW30:CW33"/>
    <mergeCell ref="CX30:CX33"/>
    <mergeCell ref="CY30:CY33"/>
    <mergeCell ref="CW34:CW37"/>
    <mergeCell ref="CX34:CX37"/>
    <mergeCell ref="CY34:CY37"/>
    <mergeCell ref="CW38:CW41"/>
    <mergeCell ref="CX38:CX41"/>
    <mergeCell ref="CY38:CY41"/>
    <mergeCell ref="CV58:CV61"/>
    <mergeCell ref="CU62:CU65"/>
    <mergeCell ref="CV62:CV65"/>
    <mergeCell ref="CU66:CU69"/>
    <mergeCell ref="CV66:CV69"/>
    <mergeCell ref="CU70:CU73"/>
    <mergeCell ref="CV70:CV73"/>
    <mergeCell ref="CU74:CU77"/>
    <mergeCell ref="CV74:CV77"/>
    <mergeCell ref="CT62:CT65"/>
    <mergeCell ref="CT66:CT69"/>
    <mergeCell ref="CT70:CT73"/>
    <mergeCell ref="CT74:CT77"/>
    <mergeCell ref="CT78:CT81"/>
    <mergeCell ref="CT82:CT85"/>
    <mergeCell ref="CT86:CT89"/>
    <mergeCell ref="CU18:CU21"/>
    <mergeCell ref="CV18:CV21"/>
    <mergeCell ref="CU22:CU25"/>
    <mergeCell ref="CV22:CV25"/>
    <mergeCell ref="CU26:CU29"/>
    <mergeCell ref="CV26:CV29"/>
    <mergeCell ref="CU30:CU33"/>
    <mergeCell ref="CV30:CV33"/>
    <mergeCell ref="CU34:CU37"/>
    <mergeCell ref="CV34:CV37"/>
    <mergeCell ref="CU38:CU41"/>
    <mergeCell ref="CV38:CV41"/>
    <mergeCell ref="CU42:CU45"/>
    <mergeCell ref="CV42:CV45"/>
    <mergeCell ref="CU46:CU49"/>
    <mergeCell ref="CV46:CV49"/>
    <mergeCell ref="CU58:CU61"/>
    <mergeCell ref="CT18:CT21"/>
    <mergeCell ref="CT22:CT25"/>
    <mergeCell ref="CT26:CT29"/>
    <mergeCell ref="CT30:CT33"/>
    <mergeCell ref="CT34:CT37"/>
    <mergeCell ref="CT38:CT41"/>
    <mergeCell ref="CT42:CT45"/>
    <mergeCell ref="CT46:CT49"/>
    <mergeCell ref="CT58:CT61"/>
    <mergeCell ref="CB82:CB85"/>
    <mergeCell ref="CC82:CC85"/>
    <mergeCell ref="CD82:CD85"/>
    <mergeCell ref="CB86:CB89"/>
    <mergeCell ref="CC86:CC89"/>
    <mergeCell ref="CD86:CD89"/>
    <mergeCell ref="CE18:CE21"/>
    <mergeCell ref="CE22:CE25"/>
    <mergeCell ref="CE26:CE29"/>
    <mergeCell ref="CE30:CE33"/>
    <mergeCell ref="CE34:CE37"/>
    <mergeCell ref="CE38:CE41"/>
    <mergeCell ref="CE42:CE45"/>
    <mergeCell ref="CE46:CE49"/>
    <mergeCell ref="CE58:CE61"/>
    <mergeCell ref="CE62:CE65"/>
    <mergeCell ref="CE66:CE69"/>
    <mergeCell ref="CE70:CE73"/>
    <mergeCell ref="CE74:CE77"/>
    <mergeCell ref="CE78:CE81"/>
    <mergeCell ref="CE82:CE85"/>
    <mergeCell ref="CE86:CE89"/>
    <mergeCell ref="CB70:CB73"/>
    <mergeCell ref="CC70:CC73"/>
    <mergeCell ref="CD70:CD73"/>
    <mergeCell ref="CB74:CB77"/>
    <mergeCell ref="CC74:CC77"/>
    <mergeCell ref="CD74:CD77"/>
    <mergeCell ref="CB78:CB81"/>
    <mergeCell ref="CC78:CC81"/>
    <mergeCell ref="CD78:CD81"/>
    <mergeCell ref="CB58:CB61"/>
    <mergeCell ref="CC58:CC61"/>
    <mergeCell ref="CD58:CD61"/>
    <mergeCell ref="CB62:CB65"/>
    <mergeCell ref="CC62:CC65"/>
    <mergeCell ref="CD62:CD65"/>
    <mergeCell ref="CB66:CB69"/>
    <mergeCell ref="CC66:CC69"/>
    <mergeCell ref="CD66:CD69"/>
    <mergeCell ref="CB18:CB21"/>
    <mergeCell ref="CC18:CC21"/>
    <mergeCell ref="CD18:CD21"/>
    <mergeCell ref="CB22:CB25"/>
    <mergeCell ref="CC22:CC25"/>
    <mergeCell ref="CD22:CD25"/>
    <mergeCell ref="CB26:CB29"/>
    <mergeCell ref="CC26:CC29"/>
    <mergeCell ref="CD26:CD29"/>
    <mergeCell ref="CB30:CB33"/>
    <mergeCell ref="CC30:CC33"/>
    <mergeCell ref="CD30:CD33"/>
    <mergeCell ref="CB34:CB37"/>
    <mergeCell ref="CC34:CC37"/>
    <mergeCell ref="CD34:CD37"/>
    <mergeCell ref="CB38:CB41"/>
    <mergeCell ref="CC38:CC41"/>
    <mergeCell ref="CD38:CD41"/>
    <mergeCell ref="CS70:CS73"/>
    <mergeCell ref="CQ74:CQ77"/>
    <mergeCell ref="CR74:CR77"/>
    <mergeCell ref="CS74:CS77"/>
    <mergeCell ref="CQ78:CQ81"/>
    <mergeCell ref="CR78:CR81"/>
    <mergeCell ref="CS78:CS81"/>
    <mergeCell ref="CR46:CR49"/>
    <mergeCell ref="CS46:CS49"/>
    <mergeCell ref="CQ58:CQ61"/>
    <mergeCell ref="CR58:CR61"/>
    <mergeCell ref="CS58:CS61"/>
    <mergeCell ref="CQ62:CQ65"/>
    <mergeCell ref="CR62:CR65"/>
    <mergeCell ref="CS62:CS65"/>
    <mergeCell ref="CQ66:CQ69"/>
    <mergeCell ref="CR66:CR69"/>
    <mergeCell ref="CS66:CS69"/>
    <mergeCell ref="CO86:CO89"/>
    <mergeCell ref="CP86:CP89"/>
    <mergeCell ref="CQ18:CQ21"/>
    <mergeCell ref="CR18:CR21"/>
    <mergeCell ref="CS18:CS21"/>
    <mergeCell ref="CQ22:CQ25"/>
    <mergeCell ref="CR22:CR25"/>
    <mergeCell ref="CS22:CS25"/>
    <mergeCell ref="CQ26:CQ29"/>
    <mergeCell ref="CR26:CR29"/>
    <mergeCell ref="CS26:CS29"/>
    <mergeCell ref="CQ30:CQ33"/>
    <mergeCell ref="CR30:CR33"/>
    <mergeCell ref="CS30:CS33"/>
    <mergeCell ref="CQ34:CQ37"/>
    <mergeCell ref="CR34:CR37"/>
    <mergeCell ref="CS34:CS37"/>
    <mergeCell ref="CQ38:CQ41"/>
    <mergeCell ref="CR38:CR41"/>
    <mergeCell ref="CS38:CS41"/>
    <mergeCell ref="CQ42:CQ45"/>
    <mergeCell ref="CR42:CR45"/>
    <mergeCell ref="CS42:CS45"/>
    <mergeCell ref="CQ46:CQ49"/>
    <mergeCell ref="CO74:CO77"/>
    <mergeCell ref="CP74:CP77"/>
    <mergeCell ref="CO42:CO45"/>
    <mergeCell ref="CP42:CP45"/>
    <mergeCell ref="CO18:CO21"/>
    <mergeCell ref="CP18:CP21"/>
    <mergeCell ref="CQ70:CQ73"/>
    <mergeCell ref="CR70:CR73"/>
    <mergeCell ref="CM78:CM81"/>
    <mergeCell ref="CN78:CN81"/>
    <mergeCell ref="CO78:CO81"/>
    <mergeCell ref="CP78:CP81"/>
    <mergeCell ref="CM82:CM85"/>
    <mergeCell ref="CN82:CN85"/>
    <mergeCell ref="CO82:CO85"/>
    <mergeCell ref="CP82:CP85"/>
    <mergeCell ref="CO62:CO65"/>
    <mergeCell ref="CP62:CP65"/>
    <mergeCell ref="CM66:CM69"/>
    <mergeCell ref="CN66:CN69"/>
    <mergeCell ref="CO66:CO69"/>
    <mergeCell ref="CP66:CP69"/>
    <mergeCell ref="CM70:CM73"/>
    <mergeCell ref="CN70:CN73"/>
    <mergeCell ref="CO70:CO73"/>
    <mergeCell ref="CP70:CP73"/>
    <mergeCell ref="CM46:CM49"/>
    <mergeCell ref="CN46:CN49"/>
    <mergeCell ref="CO46:CO49"/>
    <mergeCell ref="CP46:CP49"/>
    <mergeCell ref="CM58:CM61"/>
    <mergeCell ref="CN58:CN61"/>
    <mergeCell ref="CO58:CO61"/>
    <mergeCell ref="CP58:CP61"/>
    <mergeCell ref="CO30:CO33"/>
    <mergeCell ref="CP30:CP33"/>
    <mergeCell ref="CM34:CM37"/>
    <mergeCell ref="CN34:CN37"/>
    <mergeCell ref="CO34:CO37"/>
    <mergeCell ref="CP34:CP37"/>
    <mergeCell ref="CM38:CM41"/>
    <mergeCell ref="CN38:CN41"/>
    <mergeCell ref="CO38:CO41"/>
    <mergeCell ref="CP38:CP41"/>
    <mergeCell ref="CM22:CM25"/>
    <mergeCell ref="CN22:CN25"/>
    <mergeCell ref="CO22:CO25"/>
    <mergeCell ref="CP22:CP25"/>
    <mergeCell ref="CM26:CM29"/>
    <mergeCell ref="CN26:CN29"/>
    <mergeCell ref="CO26:CO29"/>
    <mergeCell ref="CP26:CP29"/>
    <mergeCell ref="CL62:CL65"/>
    <mergeCell ref="CL66:CL69"/>
    <mergeCell ref="CL70:CL73"/>
    <mergeCell ref="CL74:CL77"/>
    <mergeCell ref="CL78:CL81"/>
    <mergeCell ref="CL82:CL85"/>
    <mergeCell ref="CL86:CL89"/>
    <mergeCell ref="CM18:CM21"/>
    <mergeCell ref="CN18:CN21"/>
    <mergeCell ref="CM30:CM33"/>
    <mergeCell ref="CN30:CN33"/>
    <mergeCell ref="CM42:CM45"/>
    <mergeCell ref="CN42:CN45"/>
    <mergeCell ref="CM62:CM65"/>
    <mergeCell ref="CN62:CN65"/>
    <mergeCell ref="CM74:CM77"/>
    <mergeCell ref="CN74:CN77"/>
    <mergeCell ref="CM86:CM89"/>
    <mergeCell ref="CN86:CN89"/>
    <mergeCell ref="CL18:CL21"/>
    <mergeCell ref="CL22:CL25"/>
    <mergeCell ref="CL26:CL29"/>
    <mergeCell ref="CL30:CL33"/>
    <mergeCell ref="CL34:CL37"/>
    <mergeCell ref="CL38:CL41"/>
    <mergeCell ref="CL42:CL45"/>
    <mergeCell ref="CL46:CL49"/>
    <mergeCell ref="CL58:CL61"/>
    <mergeCell ref="CG18:CG21"/>
    <mergeCell ref="CG22:CG25"/>
    <mergeCell ref="CG26:CG29"/>
    <mergeCell ref="CG30:CG33"/>
    <mergeCell ref="CG34:CG37"/>
    <mergeCell ref="CG38:CG41"/>
    <mergeCell ref="CG42:CG45"/>
    <mergeCell ref="CG46:CG49"/>
    <mergeCell ref="CG58:CG61"/>
    <mergeCell ref="CG62:CG65"/>
    <mergeCell ref="CG66:CG69"/>
    <mergeCell ref="CG70:CG73"/>
    <mergeCell ref="CG74:CG77"/>
    <mergeCell ref="CI18:CI21"/>
    <mergeCell ref="CJ18:CJ21"/>
    <mergeCell ref="CK18:CK21"/>
    <mergeCell ref="CI22:CI25"/>
    <mergeCell ref="CJ22:CJ25"/>
    <mergeCell ref="CK22:CK25"/>
    <mergeCell ref="CI26:CI29"/>
    <mergeCell ref="CJ26:CJ29"/>
    <mergeCell ref="CK26:CK29"/>
    <mergeCell ref="CI30:CI33"/>
    <mergeCell ref="CJ30:CJ33"/>
    <mergeCell ref="CK30:CK33"/>
    <mergeCell ref="CI34:CI37"/>
    <mergeCell ref="CJ34:CJ37"/>
    <mergeCell ref="CK34:CK37"/>
    <mergeCell ref="CG78:CG81"/>
    <mergeCell ref="CG82:CG85"/>
    <mergeCell ref="CG86:CG89"/>
    <mergeCell ref="CB42:CB45"/>
    <mergeCell ref="CC42:CC45"/>
    <mergeCell ref="CD42:CD45"/>
    <mergeCell ref="CB46:CB49"/>
    <mergeCell ref="CC46:CC49"/>
    <mergeCell ref="CD46:CD49"/>
    <mergeCell ref="BP46:BP49"/>
    <mergeCell ref="BV82:BV85"/>
    <mergeCell ref="BW82:BW85"/>
    <mergeCell ref="BX82:BX85"/>
    <mergeCell ref="Z90:AL90"/>
    <mergeCell ref="AM90:AP90"/>
    <mergeCell ref="AQ90:AT90"/>
    <mergeCell ref="AU90:AX90"/>
    <mergeCell ref="AY90:BD90"/>
    <mergeCell ref="BE90:BI90"/>
    <mergeCell ref="BS82:BS85"/>
    <mergeCell ref="BT82:BT85"/>
    <mergeCell ref="BU82:BU85"/>
    <mergeCell ref="BY82:BY85"/>
    <mergeCell ref="BZ82:BZ85"/>
    <mergeCell ref="CA82:CA85"/>
    <mergeCell ref="BS86:BS89"/>
    <mergeCell ref="BT86:BT89"/>
    <mergeCell ref="BU86:BU89"/>
    <mergeCell ref="BY86:BY89"/>
    <mergeCell ref="BZ86:BZ89"/>
    <mergeCell ref="CA86:CA89"/>
    <mergeCell ref="BV86:BV89"/>
    <mergeCell ref="BW86:BW89"/>
    <mergeCell ref="BX86:BX89"/>
    <mergeCell ref="BY78:BY81"/>
    <mergeCell ref="BZ78:BZ81"/>
    <mergeCell ref="CA78:CA81"/>
    <mergeCell ref="BV78:BV81"/>
    <mergeCell ref="BW78:BW81"/>
    <mergeCell ref="AU78:AX81"/>
    <mergeCell ref="AY78:BD81"/>
    <mergeCell ref="BE78:BI81"/>
    <mergeCell ref="BO78:BO81"/>
    <mergeCell ref="BS78:BS81"/>
    <mergeCell ref="BT78:BT81"/>
    <mergeCell ref="C82:K84"/>
    <mergeCell ref="L82:W84"/>
    <mergeCell ref="Z82:AL85"/>
    <mergeCell ref="AM82:AP85"/>
    <mergeCell ref="AQ82:AT85"/>
    <mergeCell ref="AU82:AX85"/>
    <mergeCell ref="AY82:BD85"/>
    <mergeCell ref="BE82:BI85"/>
    <mergeCell ref="BO82:BO85"/>
    <mergeCell ref="Z86:AL89"/>
    <mergeCell ref="AM86:AP89"/>
    <mergeCell ref="AQ86:AT89"/>
    <mergeCell ref="AU86:AX89"/>
    <mergeCell ref="AY86:BD89"/>
    <mergeCell ref="BE86:BI89"/>
    <mergeCell ref="BO86:BO89"/>
    <mergeCell ref="BQ86:BQ89"/>
    <mergeCell ref="C70:K72"/>
    <mergeCell ref="L70:W72"/>
    <mergeCell ref="Z70:AL73"/>
    <mergeCell ref="AM70:AP73"/>
    <mergeCell ref="AQ70:AT73"/>
    <mergeCell ref="AU70:AX73"/>
    <mergeCell ref="BY66:BY69"/>
    <mergeCell ref="BZ66:BZ69"/>
    <mergeCell ref="BZ74:BZ77"/>
    <mergeCell ref="CA74:CA77"/>
    <mergeCell ref="BV74:BV77"/>
    <mergeCell ref="BW74:BW77"/>
    <mergeCell ref="BX74:BX77"/>
    <mergeCell ref="C78:K80"/>
    <mergeCell ref="L78:W80"/>
    <mergeCell ref="Z78:AL81"/>
    <mergeCell ref="AM78:AP81"/>
    <mergeCell ref="AQ78:AT81"/>
    <mergeCell ref="BE74:BI77"/>
    <mergeCell ref="BO74:BO77"/>
    <mergeCell ref="BS74:BS77"/>
    <mergeCell ref="BT74:BT77"/>
    <mergeCell ref="BU74:BU77"/>
    <mergeCell ref="BY74:BY77"/>
    <mergeCell ref="C74:W76"/>
    <mergeCell ref="Z74:AL77"/>
    <mergeCell ref="AM74:AP77"/>
    <mergeCell ref="AQ74:AT77"/>
    <mergeCell ref="AU74:AX77"/>
    <mergeCell ref="AY74:BD77"/>
    <mergeCell ref="BX78:BX81"/>
    <mergeCell ref="BU78:BU81"/>
    <mergeCell ref="CA66:CA69"/>
    <mergeCell ref="C66:K68"/>
    <mergeCell ref="L66:W68"/>
    <mergeCell ref="Z66:AL69"/>
    <mergeCell ref="AM66:AP69"/>
    <mergeCell ref="AQ66:AT69"/>
    <mergeCell ref="AU66:AX69"/>
    <mergeCell ref="BY70:BY73"/>
    <mergeCell ref="BZ70:BZ73"/>
    <mergeCell ref="CA70:CA73"/>
    <mergeCell ref="BO62:BO65"/>
    <mergeCell ref="BS62:BS65"/>
    <mergeCell ref="BT62:BT65"/>
    <mergeCell ref="BU62:BU65"/>
    <mergeCell ref="BV66:BV69"/>
    <mergeCell ref="BW66:BW69"/>
    <mergeCell ref="BX66:BX69"/>
    <mergeCell ref="AY66:BD69"/>
    <mergeCell ref="BE66:BI69"/>
    <mergeCell ref="BO66:BO69"/>
    <mergeCell ref="BS66:BS69"/>
    <mergeCell ref="BT66:BT69"/>
    <mergeCell ref="BU66:BU69"/>
    <mergeCell ref="BV70:BV73"/>
    <mergeCell ref="BW70:BW73"/>
    <mergeCell ref="BX70:BX73"/>
    <mergeCell ref="AY70:BD73"/>
    <mergeCell ref="BE70:BI73"/>
    <mergeCell ref="BO70:BO73"/>
    <mergeCell ref="BS70:BS73"/>
    <mergeCell ref="BT70:BT73"/>
    <mergeCell ref="BU70:BU73"/>
    <mergeCell ref="CA58:CA61"/>
    <mergeCell ref="BV58:BV61"/>
    <mergeCell ref="BW58:BW61"/>
    <mergeCell ref="BX58:BX61"/>
    <mergeCell ref="C62:K64"/>
    <mergeCell ref="L62:W64"/>
    <mergeCell ref="Z62:AL65"/>
    <mergeCell ref="AM62:AP65"/>
    <mergeCell ref="AQ62:AT65"/>
    <mergeCell ref="AU62:AX65"/>
    <mergeCell ref="BO58:BO61"/>
    <mergeCell ref="BS58:BS61"/>
    <mergeCell ref="BT58:BT61"/>
    <mergeCell ref="BU58:BU61"/>
    <mergeCell ref="BY58:BY61"/>
    <mergeCell ref="BZ58:BZ61"/>
    <mergeCell ref="BY62:BY65"/>
    <mergeCell ref="BZ62:BZ65"/>
    <mergeCell ref="CA62:CA65"/>
    <mergeCell ref="BV62:BV65"/>
    <mergeCell ref="BW62:BW65"/>
    <mergeCell ref="BX62:BX65"/>
    <mergeCell ref="AY62:BD65"/>
    <mergeCell ref="BE62:BI65"/>
    <mergeCell ref="BE54:BI57"/>
    <mergeCell ref="C58:K60"/>
    <mergeCell ref="L58:W60"/>
    <mergeCell ref="Z58:AL61"/>
    <mergeCell ref="AM58:AP61"/>
    <mergeCell ref="AQ58:AT61"/>
    <mergeCell ref="AU58:AX61"/>
    <mergeCell ref="AY58:BD61"/>
    <mergeCell ref="BE58:BI61"/>
    <mergeCell ref="C54:W56"/>
    <mergeCell ref="Z54:AL57"/>
    <mergeCell ref="AM54:AP57"/>
    <mergeCell ref="AQ54:AT57"/>
    <mergeCell ref="AU54:AX57"/>
    <mergeCell ref="AY54:BD57"/>
    <mergeCell ref="BV42:BV45"/>
    <mergeCell ref="BW42:BW45"/>
    <mergeCell ref="Z50:AL50"/>
    <mergeCell ref="AM50:AP50"/>
    <mergeCell ref="AQ50:AT50"/>
    <mergeCell ref="AU50:AX50"/>
    <mergeCell ref="AY50:BD50"/>
    <mergeCell ref="BE50:BI50"/>
    <mergeCell ref="BS42:BS45"/>
    <mergeCell ref="BT42:BT45"/>
    <mergeCell ref="BU42:BU45"/>
    <mergeCell ref="BS46:BS49"/>
    <mergeCell ref="BT46:BT49"/>
    <mergeCell ref="BU46:BU49"/>
    <mergeCell ref="BO42:BO45"/>
    <mergeCell ref="BY46:BY49"/>
    <mergeCell ref="BZ46:BZ49"/>
    <mergeCell ref="CA46:CA49"/>
    <mergeCell ref="BV46:BV49"/>
    <mergeCell ref="BW46:BW49"/>
    <mergeCell ref="BX46:BX49"/>
    <mergeCell ref="BY38:BY41"/>
    <mergeCell ref="BZ38:BZ41"/>
    <mergeCell ref="CA38:CA41"/>
    <mergeCell ref="BV38:BV41"/>
    <mergeCell ref="BW38:BW41"/>
    <mergeCell ref="BZ34:BZ37"/>
    <mergeCell ref="CA34:CA37"/>
    <mergeCell ref="BV34:BV37"/>
    <mergeCell ref="BW34:BW37"/>
    <mergeCell ref="BX34:BX37"/>
    <mergeCell ref="BU34:BU37"/>
    <mergeCell ref="BY34:BY37"/>
    <mergeCell ref="BE34:BI37"/>
    <mergeCell ref="BO34:BO37"/>
    <mergeCell ref="BS34:BS37"/>
    <mergeCell ref="BT34:BT37"/>
    <mergeCell ref="C34:W36"/>
    <mergeCell ref="Z34:AL37"/>
    <mergeCell ref="AM34:AP37"/>
    <mergeCell ref="BX42:BX45"/>
    <mergeCell ref="C30:K32"/>
    <mergeCell ref="L30:W32"/>
    <mergeCell ref="Z30:AL33"/>
    <mergeCell ref="AM30:AP33"/>
    <mergeCell ref="AQ30:AT33"/>
    <mergeCell ref="AU30:AX33"/>
    <mergeCell ref="BY42:BY45"/>
    <mergeCell ref="BZ42:BZ45"/>
    <mergeCell ref="CA42:CA45"/>
    <mergeCell ref="AQ34:AT37"/>
    <mergeCell ref="AU38:AX41"/>
    <mergeCell ref="AY38:BD41"/>
    <mergeCell ref="BE38:BI41"/>
    <mergeCell ref="BO38:BO41"/>
    <mergeCell ref="BS38:BS41"/>
    <mergeCell ref="BT38:BT41"/>
    <mergeCell ref="C42:K44"/>
    <mergeCell ref="L42:W44"/>
    <mergeCell ref="Z42:AL45"/>
    <mergeCell ref="AM42:AP45"/>
    <mergeCell ref="AQ42:AT45"/>
    <mergeCell ref="AU42:AX45"/>
    <mergeCell ref="AY42:BD45"/>
    <mergeCell ref="BE42:BI45"/>
    <mergeCell ref="C38:K40"/>
    <mergeCell ref="L38:W40"/>
    <mergeCell ref="Z38:AL41"/>
    <mergeCell ref="AM38:AP41"/>
    <mergeCell ref="AQ38:AT41"/>
    <mergeCell ref="AU34:AX37"/>
    <mergeCell ref="AY34:BD37"/>
    <mergeCell ref="BX38:BX41"/>
    <mergeCell ref="BU38:BU41"/>
    <mergeCell ref="AU26:AX29"/>
    <mergeCell ref="BY30:BY33"/>
    <mergeCell ref="BZ30:BZ33"/>
    <mergeCell ref="CA30:CA33"/>
    <mergeCell ref="BS22:BS25"/>
    <mergeCell ref="BT22:BT25"/>
    <mergeCell ref="BU22:BU25"/>
    <mergeCell ref="BV26:BV29"/>
    <mergeCell ref="BW26:BW29"/>
    <mergeCell ref="BX26:BX29"/>
    <mergeCell ref="AY26:BD29"/>
    <mergeCell ref="BE26:BI29"/>
    <mergeCell ref="BO26:BO29"/>
    <mergeCell ref="BS26:BS29"/>
    <mergeCell ref="BT26:BT29"/>
    <mergeCell ref="BU26:BU29"/>
    <mergeCell ref="CA22:CA25"/>
    <mergeCell ref="BV30:BV33"/>
    <mergeCell ref="BW30:BW33"/>
    <mergeCell ref="BX30:BX33"/>
    <mergeCell ref="AY30:BD33"/>
    <mergeCell ref="BE30:BI33"/>
    <mergeCell ref="BO30:BO33"/>
    <mergeCell ref="BS30:BS33"/>
    <mergeCell ref="BT30:BT33"/>
    <mergeCell ref="BU30:BU33"/>
    <mergeCell ref="BY26:BY29"/>
    <mergeCell ref="BZ26:BZ29"/>
    <mergeCell ref="CA26:CA29"/>
    <mergeCell ref="BY18:BY21"/>
    <mergeCell ref="BZ18:BZ21"/>
    <mergeCell ref="BY22:BY25"/>
    <mergeCell ref="BZ22:BZ25"/>
    <mergeCell ref="BV22:BV25"/>
    <mergeCell ref="BW22:BW25"/>
    <mergeCell ref="BX22:BX25"/>
    <mergeCell ref="AY22:BD25"/>
    <mergeCell ref="BE22:BI25"/>
    <mergeCell ref="BO22:BO25"/>
    <mergeCell ref="C18:K20"/>
    <mergeCell ref="L18:W20"/>
    <mergeCell ref="Z18:AL21"/>
    <mergeCell ref="AM18:AP21"/>
    <mergeCell ref="AQ18:AT21"/>
    <mergeCell ref="AU18:AX21"/>
    <mergeCell ref="AY18:BD21"/>
    <mergeCell ref="BE18:BI21"/>
    <mergeCell ref="C26:K28"/>
    <mergeCell ref="L26:W28"/>
    <mergeCell ref="Z26:AL29"/>
    <mergeCell ref="AM26:AP29"/>
    <mergeCell ref="AQ26:AT29"/>
    <mergeCell ref="BQ22:BQ25"/>
    <mergeCell ref="BQ26:BQ29"/>
    <mergeCell ref="BQ30:BQ33"/>
    <mergeCell ref="CK66:CK69"/>
    <mergeCell ref="CA18:CA21"/>
    <mergeCell ref="C14:W16"/>
    <mergeCell ref="Z14:AL17"/>
    <mergeCell ref="AM14:AP17"/>
    <mergeCell ref="AQ14:AT17"/>
    <mergeCell ref="AU14:AX17"/>
    <mergeCell ref="AY14:BD17"/>
    <mergeCell ref="BE14:BI17"/>
    <mergeCell ref="C9:BI10"/>
    <mergeCell ref="Z46:AL49"/>
    <mergeCell ref="AM46:AP49"/>
    <mergeCell ref="AQ46:AT49"/>
    <mergeCell ref="AU46:AX49"/>
    <mergeCell ref="AY46:BD49"/>
    <mergeCell ref="BE46:BI49"/>
    <mergeCell ref="BO46:BO49"/>
    <mergeCell ref="BV18:BV21"/>
    <mergeCell ref="BW18:BW21"/>
    <mergeCell ref="BX18:BX21"/>
    <mergeCell ref="C22:K24"/>
    <mergeCell ref="L22:W24"/>
    <mergeCell ref="Z22:AL25"/>
    <mergeCell ref="AM22:AP25"/>
    <mergeCell ref="AQ22:AT25"/>
    <mergeCell ref="AU22:AX25"/>
    <mergeCell ref="BO18:BO21"/>
    <mergeCell ref="BS18:BS21"/>
    <mergeCell ref="BT18:BT21"/>
    <mergeCell ref="BU18:BU21"/>
    <mergeCell ref="BQ46:BQ49"/>
    <mergeCell ref="BQ18:BQ21"/>
    <mergeCell ref="CI82:CI85"/>
    <mergeCell ref="CJ82:CJ85"/>
    <mergeCell ref="CK82:CK85"/>
    <mergeCell ref="CI86:CI89"/>
    <mergeCell ref="CJ86:CJ89"/>
    <mergeCell ref="CK86:CK89"/>
    <mergeCell ref="CI70:CI73"/>
    <mergeCell ref="CJ70:CJ73"/>
    <mergeCell ref="CK70:CK73"/>
    <mergeCell ref="CI74:CI77"/>
    <mergeCell ref="CJ74:CJ77"/>
    <mergeCell ref="CK74:CK77"/>
    <mergeCell ref="CI78:CI81"/>
    <mergeCell ref="CJ78:CJ81"/>
    <mergeCell ref="CK78:CK81"/>
    <mergeCell ref="CI38:CI41"/>
    <mergeCell ref="CJ38:CJ41"/>
    <mergeCell ref="CK38:CK41"/>
    <mergeCell ref="CI42:CI45"/>
    <mergeCell ref="CJ42:CJ45"/>
    <mergeCell ref="CK42:CK45"/>
    <mergeCell ref="CI46:CI49"/>
    <mergeCell ref="CJ46:CJ49"/>
    <mergeCell ref="CK46:CK49"/>
    <mergeCell ref="CI58:CI61"/>
    <mergeCell ref="CJ58:CJ61"/>
    <mergeCell ref="CK58:CK61"/>
    <mergeCell ref="CI62:CI65"/>
    <mergeCell ref="CJ62:CJ65"/>
    <mergeCell ref="CK62:CK65"/>
    <mergeCell ref="CI66:CI69"/>
    <mergeCell ref="CJ66:CJ69"/>
    <mergeCell ref="BQ142:BQ145"/>
    <mergeCell ref="BQ146:BQ149"/>
    <mergeCell ref="BQ150:BQ153"/>
    <mergeCell ref="BQ154:BQ157"/>
    <mergeCell ref="BQ158:BQ161"/>
    <mergeCell ref="BQ162:BQ165"/>
    <mergeCell ref="BQ178:BQ181"/>
    <mergeCell ref="BQ182:BQ185"/>
    <mergeCell ref="BQ186:BQ189"/>
    <mergeCell ref="BQ190:BQ193"/>
    <mergeCell ref="BQ194:BQ197"/>
    <mergeCell ref="BQ198:BQ201"/>
    <mergeCell ref="BQ202:BQ205"/>
    <mergeCell ref="BQ34:BQ37"/>
    <mergeCell ref="BQ38:BQ41"/>
    <mergeCell ref="BQ42:BQ45"/>
    <mergeCell ref="BQ58:BQ61"/>
    <mergeCell ref="BQ62:BQ65"/>
    <mergeCell ref="BQ66:BQ69"/>
    <mergeCell ref="BQ70:BQ73"/>
    <mergeCell ref="BQ74:BQ77"/>
    <mergeCell ref="BQ78:BQ81"/>
    <mergeCell ref="BQ82:BQ85"/>
    <mergeCell ref="BQ98:BQ101"/>
    <mergeCell ref="BQ102:BQ105"/>
    <mergeCell ref="BQ106:BQ109"/>
    <mergeCell ref="BQ110:BQ113"/>
    <mergeCell ref="BQ114:BQ117"/>
    <mergeCell ref="BQ118:BQ121"/>
    <mergeCell ref="BQ122:BQ125"/>
  </mergeCells>
  <dataValidations count="1">
    <dataValidation type="list" allowBlank="1" showInputMessage="1" showErrorMessage="1" sqref="L22:W24 L62:W64 L102:W104 L142:W144 L182:W184 L222:W224 L262:W264 L302:W304 L342:W344">
      <formula1>"business, HOA, multi-family"</formula1>
    </dataValidation>
  </dataValidations>
  <pageMargins left="0.2" right="0.2" top="0.25" bottom="0.25" header="0" footer="0"/>
  <pageSetup orientation="landscape" r:id="rId1"/>
  <headerFooter>
    <oddHeader>&amp;R&amp;"Helvetica,Bold"&amp;6&amp;K00-049Printed on &amp;D</oddHeader>
    <oddFooter>&amp;R&amp;"Helvetica,Bold"&amp;6&amp;K00-048Page 2.&amp;P</oddFooter>
  </headerFooter>
  <rowBreaks count="3" manualBreakCount="3">
    <brk id="131" min="1" max="61" man="1"/>
    <brk id="211" min="1" max="61" man="1"/>
    <brk id="291" min="1" max="6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Export (with a little input)</vt:lpstr>
      <vt:lpstr>1 | Overview &amp; Provider Info</vt:lpstr>
      <vt:lpstr>2 | Property &amp; Project Info</vt:lpstr>
      <vt:lpstr>'1 | Overview &amp; Provider Info'!Print_Area</vt:lpstr>
      <vt:lpstr>'2 | Property &amp; Project Info'!Print_Area</vt:lpstr>
      <vt:lpstr>'1 | Overview &amp; Provider Info'!Print_Titles</vt:lpstr>
      <vt:lpstr>'2 | Property &amp; Project Info'!Print_Titles</vt:lpstr>
    </vt:vector>
  </TitlesOfParts>
  <Company>City of Fort Collins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Liesel Hans</dc:creator>
  <cp:lastModifiedBy>Michael Authier</cp:lastModifiedBy>
  <cp:lastPrinted>2017-05-16T14:41:56Z</cp:lastPrinted>
  <dcterms:created xsi:type="dcterms:W3CDTF">2016-11-02T00:27:47Z</dcterms:created>
  <dcterms:modified xsi:type="dcterms:W3CDTF">2017-05-16T14:42:06Z</dcterms:modified>
</cp:coreProperties>
</file>