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coftc-my.sharepoint.com/personal/smeline_fcgov_com/Documents/"/>
    </mc:Choice>
  </mc:AlternateContent>
  <xr:revisionPtr revIDLastSave="0" documentId="8_{20EB9662-CBBD-4926-8504-732628CF7A58}" xr6:coauthVersionLast="46" xr6:coauthVersionMax="46" xr10:uidLastSave="{00000000-0000-0000-0000-000000000000}"/>
  <bookViews>
    <workbookView xWindow="-19320" yWindow="-120" windowWidth="19440" windowHeight="15000" xr2:uid="{00000000-000D-0000-FFFF-FFFF00000000}"/>
  </bookViews>
  <sheets>
    <sheet name="CRO Recycling Requirmen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F9" i="1"/>
  <c r="J14" i="1" l="1"/>
  <c r="J13" i="1"/>
  <c r="J12" i="1"/>
  <c r="J11" i="1"/>
  <c r="J10" i="1"/>
  <c r="F14" i="1"/>
  <c r="F13" i="1"/>
  <c r="F12" i="1"/>
  <c r="F11" i="1"/>
  <c r="F10" i="1"/>
  <c r="J15" i="1" l="1"/>
  <c r="J16" i="1" s="1"/>
  <c r="F15" i="1"/>
  <c r="F16" i="1" s="1"/>
  <c r="G21" i="1" l="1"/>
  <c r="G37" i="1" s="1"/>
  <c r="G35" i="1" s="1"/>
  <c r="G22" i="1" l="1"/>
  <c r="G28" i="1"/>
  <c r="G31" i="1" l="1"/>
  <c r="G33" i="1"/>
</calcChain>
</file>

<file path=xl/sharedStrings.xml><?xml version="1.0" encoding="utf-8"?>
<sst xmlns="http://schemas.openxmlformats.org/spreadsheetml/2006/main" count="52" uniqueCount="42">
  <si>
    <t>City of Fort Collins - Community Recycling Ordinance Calculator</t>
  </si>
  <si>
    <t>The Community Recycling Ordinance requires that all businesses and multi-family complexes must have at least 33 percent (1/3) or more of their total service volume be recycling. This can be accomplished in a combination of container size and/or frequency of service.
To find out if your service level satisfies this requirement, begin by inputing your current service in Step 1 by filling in any applicable yellow fields.</t>
  </si>
  <si>
    <t>Step 1:</t>
  </si>
  <si>
    <t>Enter Your Current Information</t>
  </si>
  <si>
    <t>Number of trash pick-ups per week:</t>
  </si>
  <si>
    <t>Number of recycle pick-ups per week:</t>
  </si>
  <si>
    <t>Number of Trash Receptacles</t>
  </si>
  <si>
    <t>Number of Recycle Receptacles</t>
  </si>
  <si>
    <t># of carts/dumpsters:</t>
  </si>
  <si>
    <t>Size:</t>
  </si>
  <si>
    <t>Volume per week:</t>
  </si>
  <si>
    <t>Cart - 96 gallon</t>
  </si>
  <si>
    <t>Dumpster - 2 cubic yards</t>
  </si>
  <si>
    <t>Dumpster - 3 cubic yards</t>
  </si>
  <si>
    <t>Dumpster - 4 cubic yards</t>
  </si>
  <si>
    <t>Dumpster - 6 cubic yards</t>
  </si>
  <si>
    <t>Dumpster - 8 cubic yards</t>
  </si>
  <si>
    <t>Total trash bin capacity:</t>
  </si>
  <si>
    <t>Total recycling bin capacity:</t>
  </si>
  <si>
    <t>Total trash volume per week:</t>
  </si>
  <si>
    <t>Total recycling volume per week:</t>
  </si>
  <si>
    <t>Step 2:</t>
  </si>
  <si>
    <t>Meeting the Requirements</t>
  </si>
  <si>
    <t>After all yellow boxes are complete, view your results below. If the "Percent Recycling" box is GREEN, the requirement is met. If the box is RED, then continue to Step 3
The box will be green if requirement of 33% recycling service is met or if additional required volume to get to 33% is less than one 96-gallon cart</t>
  </si>
  <si>
    <t>Total Service Volume:</t>
  </si>
  <si>
    <t>Percent Recycling:</t>
  </si>
  <si>
    <t>Step 3:</t>
  </si>
  <si>
    <t>Adding Additional Recycling</t>
  </si>
  <si>
    <r>
      <t xml:space="preserve">If the "Percent Recycling" box in Step 2 is RED, you need to expand your recycling service to meet the requirements of the Community Recycling Ordinance.
When expanding your recycling service, you have two options:
</t>
    </r>
    <r>
      <rPr>
        <sz val="11"/>
        <color theme="1"/>
        <rFont val="Calibri"/>
        <family val="2"/>
        <scheme val="minor"/>
      </rPr>
      <t xml:space="preserve">Option A. You can keep your current trash volume the same and add the additional recycling necessary. This will increase your overall service volume, which your location may not need. This is a good option if </t>
    </r>
    <r>
      <rPr>
        <u/>
        <sz val="11"/>
        <color theme="1"/>
        <rFont val="Calibri"/>
        <family val="2"/>
        <scheme val="minor"/>
      </rPr>
      <t>you do not currently have enough trash and recycling service</t>
    </r>
    <r>
      <rPr>
        <sz val="11"/>
        <color theme="1"/>
        <rFont val="Calibri"/>
        <family val="2"/>
        <scheme val="minor"/>
      </rPr>
      <t xml:space="preserve"> (i.e. your carts or dumpsters get filled or overfilled between pick ups).
Option B. You can decrease your current trash volume and replace with additional recycling, keeping your overall service volume the same. This is a good option if </t>
    </r>
    <r>
      <rPr>
        <u/>
        <sz val="11"/>
        <color theme="1"/>
        <rFont val="Calibri"/>
        <family val="2"/>
        <scheme val="minor"/>
      </rPr>
      <t>you currently have enough trash and recycling service</t>
    </r>
    <r>
      <rPr>
        <sz val="11"/>
        <color theme="1"/>
        <rFont val="Calibri"/>
        <family val="2"/>
        <scheme val="minor"/>
      </rPr>
      <t xml:space="preserve"> (i.e. your carts or dumpsters don't fill up between pick ups).</t>
    </r>
  </si>
  <si>
    <t>Option A: Maintain trash volume and add additional recycling volume</t>
  </si>
  <si>
    <t>Additional Recycing Volume Needed per Week</t>
  </si>
  <si>
    <t>This can be reached by:</t>
  </si>
  <si>
    <t>Adding this size cart or dumpster to your current pickup schedule</t>
  </si>
  <si>
    <t>OR</t>
  </si>
  <si>
    <t>Adding this many pickups per week to for your existing dumpsters</t>
  </si>
  <si>
    <t>Option B: Decrease trash volume by replacing with recycling volume</t>
  </si>
  <si>
    <t>Amount in cubic yards for trash after reduction</t>
  </si>
  <si>
    <t>(Needed per week)</t>
  </si>
  <si>
    <t>Additional recycing volume in cubic yards</t>
  </si>
  <si>
    <t>What to do with this information</t>
  </si>
  <si>
    <r>
      <rPr>
        <b/>
        <sz val="11"/>
        <color theme="1"/>
        <rFont val="Calibri"/>
        <family val="2"/>
        <scheme val="minor"/>
      </rPr>
      <t>Depending on the method you used to calculate additional service in the previous section (A or B), proceed with the next steps listed below:</t>
    </r>
    <r>
      <rPr>
        <sz val="11"/>
        <color theme="1"/>
        <rFont val="Calibri"/>
        <family val="2"/>
        <scheme val="minor"/>
      </rPr>
      <t xml:space="preserve">
Option A. Using the information in rows 31 and 33, return to the yellow fields above and add the recycling cart/dumpster or number of pick ups indicated. Check your results in row 22, then work with your hauler to add this to your service
Option B. Using the volumes indicated in rows 35 and 37, return to the yellow fields above and decrease your trash service by the volume indicated on the left and increase the same volume of recycling on the right. Increasing recycling volume can be accomplished by either adding a larger dumpster and keeping the number of pick-ups steady or by adding a smaller dumpster but increasing pick-up frequency. Either way, double check your results in row 22 and then work with your hauler to adjust your service. </t>
    </r>
  </si>
  <si>
    <t>Last updated: 2021.04.16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</si>
</sst>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4"/>
      <color theme="0"/>
      <name val="Arial Black"/>
      <family val="2"/>
    </font>
    <font>
      <b/>
      <sz val="12"/>
      <color theme="0"/>
      <name val="Calibri"/>
      <family val="2"/>
      <scheme val="minor"/>
    </font>
    <font>
      <sz val="11"/>
      <color theme="1"/>
      <name val="Calibri"/>
      <family val="2"/>
      <scheme val="minor"/>
    </font>
    <font>
      <sz val="14"/>
      <color theme="0"/>
      <name val="Arial Black"/>
      <family val="2"/>
    </font>
    <font>
      <u/>
      <sz val="11"/>
      <color theme="1"/>
      <name val="Calibri"/>
      <family val="2"/>
      <scheme val="minor"/>
    </font>
    <font>
      <sz val="11"/>
      <color rgb="FF000000"/>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8F8BA"/>
        <bgColor indexed="64"/>
      </patternFill>
    </fill>
    <fill>
      <patternFill patternType="solid">
        <fgColor theme="4" tint="0.39997558519241921"/>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2">
    <xf numFmtId="0" fontId="0" fillId="0" borderId="0"/>
    <xf numFmtId="9" fontId="6" fillId="0" borderId="0" applyFont="0" applyFill="0" applyBorder="0" applyAlignment="0" applyProtection="0"/>
  </cellStyleXfs>
  <cellXfs count="97">
    <xf numFmtId="0" fontId="0" fillId="0" borderId="0" xfId="0"/>
    <xf numFmtId="0" fontId="0" fillId="0" borderId="0" xfId="0" applyFill="1"/>
    <xf numFmtId="0" fontId="2" fillId="0" borderId="1" xfId="0" applyFont="1" applyBorder="1" applyAlignment="1">
      <alignment horizontal="center"/>
    </xf>
    <xf numFmtId="0" fontId="1" fillId="0" borderId="1" xfId="0" applyFont="1" applyBorder="1" applyAlignment="1">
      <alignment horizontal="center"/>
    </xf>
    <xf numFmtId="0" fontId="1" fillId="6" borderId="1" xfId="0" applyFont="1" applyFill="1" applyBorder="1" applyAlignment="1">
      <alignment horizontal="center"/>
    </xf>
    <xf numFmtId="0" fontId="3" fillId="0" borderId="0" xfId="0" applyFont="1" applyFill="1" applyBorder="1" applyAlignment="1">
      <alignment horizontal="center"/>
    </xf>
    <xf numFmtId="0" fontId="0" fillId="5" borderId="0" xfId="0" applyFill="1" applyBorder="1" applyAlignment="1">
      <alignment horizontal="center"/>
    </xf>
    <xf numFmtId="0" fontId="0" fillId="5" borderId="0" xfId="0" applyFill="1" applyBorder="1" applyAlignment="1"/>
    <xf numFmtId="0" fontId="0" fillId="0" borderId="0" xfId="0" applyFill="1" applyBorder="1" applyAlignment="1"/>
    <xf numFmtId="0" fontId="2" fillId="4" borderId="1" xfId="0" applyFont="1" applyFill="1" applyBorder="1" applyAlignment="1"/>
    <xf numFmtId="0" fontId="2" fillId="5" borderId="1" xfId="0" applyFont="1" applyFill="1" applyBorder="1" applyAlignment="1"/>
    <xf numFmtId="0" fontId="2" fillId="4" borderId="3" xfId="0" applyFont="1" applyFill="1" applyBorder="1" applyAlignment="1"/>
    <xf numFmtId="0" fontId="2" fillId="4" borderId="4" xfId="0" applyFont="1" applyFill="1" applyBorder="1" applyAlignment="1"/>
    <xf numFmtId="0" fontId="2" fillId="4" borderId="2" xfId="0" applyFont="1" applyFill="1" applyBorder="1" applyAlignment="1"/>
    <xf numFmtId="0" fontId="0" fillId="0" borderId="0" xfId="0" applyBorder="1"/>
    <xf numFmtId="0" fontId="0" fillId="0" borderId="0" xfId="0" applyFill="1" applyBorder="1"/>
    <xf numFmtId="0" fontId="2" fillId="4" borderId="10" xfId="0" applyFont="1" applyFill="1" applyBorder="1" applyAlignment="1"/>
    <xf numFmtId="0" fontId="1" fillId="6" borderId="11" xfId="0" applyFont="1" applyFill="1" applyBorder="1" applyAlignment="1">
      <alignment horizontal="center"/>
    </xf>
    <xf numFmtId="0" fontId="2" fillId="4" borderId="12" xfId="0" applyFont="1" applyFill="1" applyBorder="1" applyAlignment="1"/>
    <xf numFmtId="0" fontId="2" fillId="4" borderId="13" xfId="0" applyFont="1" applyFill="1" applyBorder="1" applyAlignment="1"/>
    <xf numFmtId="0" fontId="2" fillId="0" borderId="10" xfId="0" applyFont="1" applyBorder="1" applyAlignment="1">
      <alignment horizontal="center"/>
    </xf>
    <xf numFmtId="0" fontId="2" fillId="0" borderId="11" xfId="0" applyFont="1" applyBorder="1" applyAlignment="1">
      <alignment horizontal="center"/>
    </xf>
    <xf numFmtId="0" fontId="1" fillId="6" borderId="10" xfId="0" applyFont="1" applyFill="1" applyBorder="1" applyAlignment="1">
      <alignment horizontal="center"/>
    </xf>
    <xf numFmtId="0" fontId="1" fillId="0" borderId="11" xfId="0" applyFont="1" applyBorder="1" applyAlignment="1">
      <alignment horizontal="center"/>
    </xf>
    <xf numFmtId="0" fontId="2" fillId="5" borderId="10" xfId="0" applyFont="1" applyFill="1" applyBorder="1" applyAlignment="1"/>
    <xf numFmtId="0" fontId="2" fillId="5" borderId="14" xfId="0" applyFont="1" applyFill="1" applyBorder="1" applyAlignment="1"/>
    <xf numFmtId="0" fontId="2" fillId="5" borderId="15" xfId="0" applyFont="1" applyFill="1" applyBorder="1" applyAlignment="1"/>
    <xf numFmtId="0" fontId="0" fillId="0" borderId="16" xfId="0" applyFill="1" applyBorder="1" applyAlignment="1"/>
    <xf numFmtId="0" fontId="2" fillId="0" borderId="15" xfId="0" applyFont="1" applyFill="1" applyBorder="1" applyAlignment="1"/>
    <xf numFmtId="0" fontId="0" fillId="0" borderId="9" xfId="0" applyBorder="1"/>
    <xf numFmtId="0" fontId="3" fillId="4" borderId="0" xfId="0" applyFont="1" applyFill="1" applyBorder="1" applyAlignment="1">
      <alignment horizontal="center"/>
    </xf>
    <xf numFmtId="1" fontId="1" fillId="0" borderId="1" xfId="0" applyNumberFormat="1" applyFont="1" applyBorder="1" applyAlignment="1">
      <alignment horizontal="center"/>
    </xf>
    <xf numFmtId="1" fontId="1" fillId="0" borderId="11" xfId="0" applyNumberFormat="1" applyFont="1" applyBorder="1" applyAlignment="1">
      <alignment horizontal="center"/>
    </xf>
    <xf numFmtId="1" fontId="1" fillId="5" borderId="11" xfId="0" applyNumberFormat="1" applyFont="1" applyFill="1" applyBorder="1" applyAlignment="1">
      <alignment horizontal="center"/>
    </xf>
    <xf numFmtId="1" fontId="1" fillId="0" borderId="17" xfId="0" applyNumberFormat="1" applyFont="1" applyFill="1" applyBorder="1" applyAlignment="1">
      <alignment horizontal="center"/>
    </xf>
    <xf numFmtId="1" fontId="1" fillId="5" borderId="1" xfId="0" applyNumberFormat="1" applyFont="1" applyFill="1" applyBorder="1" applyAlignment="1">
      <alignment horizontal="center"/>
    </xf>
    <xf numFmtId="1" fontId="1" fillId="5" borderId="15" xfId="0" applyNumberFormat="1" applyFont="1" applyFill="1" applyBorder="1" applyAlignment="1">
      <alignment horizontal="center"/>
    </xf>
    <xf numFmtId="0" fontId="0" fillId="0" borderId="0" xfId="0" applyFill="1" applyBorder="1" applyAlignment="1">
      <alignment vertical="top"/>
    </xf>
    <xf numFmtId="0" fontId="0" fillId="0" borderId="0" xfId="0" applyFill="1" applyAlignment="1">
      <alignment vertical="top"/>
    </xf>
    <xf numFmtId="0" fontId="0" fillId="0" borderId="0" xfId="0" applyBorder="1" applyAlignment="1">
      <alignment vertical="top"/>
    </xf>
    <xf numFmtId="0" fontId="0" fillId="0" borderId="0" xfId="0" applyAlignment="1">
      <alignment vertical="top"/>
    </xf>
    <xf numFmtId="0" fontId="3" fillId="4" borderId="8" xfId="0" applyFont="1" applyFill="1" applyBorder="1" applyAlignment="1">
      <alignment horizontal="left"/>
    </xf>
    <xf numFmtId="0" fontId="0" fillId="4" borderId="0" xfId="0" applyFill="1" applyBorder="1" applyAlignment="1">
      <alignment horizontal="center"/>
    </xf>
    <xf numFmtId="2" fontId="0" fillId="5" borderId="0" xfId="0" applyNumberFormat="1" applyFill="1" applyBorder="1" applyAlignment="1">
      <alignment horizontal="center"/>
    </xf>
    <xf numFmtId="2" fontId="0" fillId="5" borderId="9" xfId="0" applyNumberFormat="1" applyFill="1" applyBorder="1" applyAlignment="1">
      <alignment horizontal="center"/>
    </xf>
    <xf numFmtId="0" fontId="9" fillId="0" borderId="0" xfId="0" applyFont="1"/>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7" borderId="8" xfId="0" applyFont="1" applyFill="1" applyBorder="1" applyAlignment="1">
      <alignment horizontal="center"/>
    </xf>
    <xf numFmtId="0" fontId="4" fillId="7" borderId="0" xfId="0" applyFont="1" applyFill="1" applyBorder="1" applyAlignment="1">
      <alignment horizontal="center"/>
    </xf>
    <xf numFmtId="0" fontId="4" fillId="7" borderId="9" xfId="0" applyFont="1" applyFill="1" applyBorder="1" applyAlignment="1">
      <alignment horizontal="center"/>
    </xf>
    <xf numFmtId="0" fontId="3" fillId="4" borderId="8" xfId="0" applyFont="1" applyFill="1" applyBorder="1" applyAlignment="1">
      <alignment horizontal="center"/>
    </xf>
    <xf numFmtId="0" fontId="0" fillId="4" borderId="0" xfId="0" applyFill="1" applyBorder="1" applyAlignment="1">
      <alignment horizontal="center"/>
    </xf>
    <xf numFmtId="0" fontId="0" fillId="4" borderId="8" xfId="0" applyFont="1" applyFill="1" applyBorder="1" applyAlignment="1">
      <alignment horizontal="left"/>
    </xf>
    <xf numFmtId="0" fontId="0" fillId="4" borderId="0" xfId="0" applyFont="1" applyFill="1" applyBorder="1" applyAlignment="1">
      <alignment horizontal="left"/>
    </xf>
    <xf numFmtId="0" fontId="3" fillId="4" borderId="8" xfId="0" applyFont="1" applyFill="1" applyBorder="1" applyAlignment="1">
      <alignment horizontal="left"/>
    </xf>
    <xf numFmtId="0" fontId="0" fillId="4" borderId="0" xfId="0" applyFill="1" applyBorder="1" applyAlignment="1">
      <alignment horizontal="left"/>
    </xf>
    <xf numFmtId="0" fontId="3" fillId="4" borderId="10" xfId="0" applyFont="1" applyFill="1" applyBorder="1" applyAlignment="1">
      <alignment horizontal="center"/>
    </xf>
    <xf numFmtId="0" fontId="3" fillId="4" borderId="1" xfId="0" applyFont="1" applyFill="1" applyBorder="1" applyAlignment="1">
      <alignment horizontal="center"/>
    </xf>
    <xf numFmtId="0" fontId="3" fillId="4" borderId="14" xfId="0" applyFont="1" applyFill="1" applyBorder="1" applyAlignment="1">
      <alignment horizontal="center"/>
    </xf>
    <xf numFmtId="0" fontId="3" fillId="4" borderId="15" xfId="0" applyFont="1" applyFill="1" applyBorder="1" applyAlignment="1">
      <alignment horizontal="center"/>
    </xf>
    <xf numFmtId="164" fontId="0" fillId="5" borderId="0" xfId="0" applyNumberFormat="1" applyFill="1" applyBorder="1" applyAlignment="1">
      <alignment horizontal="center"/>
    </xf>
    <xf numFmtId="164" fontId="0" fillId="5" borderId="9" xfId="0" applyNumberFormat="1" applyFill="1" applyBorder="1" applyAlignment="1">
      <alignment horizontal="center"/>
    </xf>
    <xf numFmtId="2" fontId="0" fillId="5" borderId="0" xfId="0" applyNumberFormat="1" applyFill="1" applyBorder="1" applyAlignment="1">
      <alignment horizontal="center"/>
    </xf>
    <xf numFmtId="2" fontId="0" fillId="5" borderId="9" xfId="0" applyNumberFormat="1" applyFill="1" applyBorder="1" applyAlignment="1">
      <alignment horizontal="center"/>
    </xf>
    <xf numFmtId="0" fontId="5" fillId="3" borderId="8" xfId="0" applyFont="1" applyFill="1" applyBorder="1" applyAlignment="1">
      <alignment horizontal="center"/>
    </xf>
    <xf numFmtId="0" fontId="5" fillId="3" borderId="0" xfId="0" applyFont="1" applyFill="1" applyBorder="1" applyAlignment="1">
      <alignment horizontal="center"/>
    </xf>
    <xf numFmtId="0" fontId="5" fillId="3" borderId="9" xfId="0" applyFont="1" applyFill="1" applyBorder="1" applyAlignment="1">
      <alignment horizontal="center"/>
    </xf>
    <xf numFmtId="1" fontId="0" fillId="5" borderId="0" xfId="0" applyNumberFormat="1" applyFill="1" applyBorder="1" applyAlignment="1">
      <alignment horizontal="center"/>
    </xf>
    <xf numFmtId="1" fontId="0" fillId="5" borderId="9" xfId="0" applyNumberFormat="1" applyFill="1" applyBorder="1" applyAlignment="1">
      <alignment horizontal="center"/>
    </xf>
    <xf numFmtId="0" fontId="0" fillId="0" borderId="18" xfId="0" applyBorder="1" applyAlignment="1">
      <alignment horizontal="left" vertical="top" wrapText="1"/>
    </xf>
    <xf numFmtId="0" fontId="0" fillId="0" borderId="16" xfId="0" applyBorder="1" applyAlignment="1">
      <alignment horizontal="left" vertical="top" wrapText="1"/>
    </xf>
    <xf numFmtId="0" fontId="0" fillId="0" borderId="19" xfId="0" applyBorder="1" applyAlignment="1">
      <alignment horizontal="left" vertical="top" wrapText="1"/>
    </xf>
    <xf numFmtId="0" fontId="0" fillId="8" borderId="18" xfId="0" applyFill="1" applyBorder="1" applyAlignment="1">
      <alignment horizontal="left" vertical="top" wrapText="1"/>
    </xf>
    <xf numFmtId="0" fontId="0" fillId="8" borderId="16" xfId="0" applyFill="1" applyBorder="1" applyAlignment="1">
      <alignment horizontal="left" vertical="top" wrapText="1"/>
    </xf>
    <xf numFmtId="0" fontId="0" fillId="8" borderId="19" xfId="0" applyFill="1" applyBorder="1" applyAlignment="1">
      <alignment horizontal="left" vertical="top" wrapText="1"/>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0" xfId="0" applyFont="1" applyFill="1" applyBorder="1" applyAlignment="1">
      <alignment horizontal="center"/>
    </xf>
    <xf numFmtId="0" fontId="4" fillId="3" borderId="9" xfId="0" applyFont="1" applyFill="1" applyBorder="1" applyAlignment="1">
      <alignment horizontal="center"/>
    </xf>
    <xf numFmtId="0" fontId="0" fillId="8" borderId="8" xfId="0" applyFill="1" applyBorder="1" applyAlignment="1">
      <alignment horizontal="left" vertical="top" wrapText="1"/>
    </xf>
    <xf numFmtId="0" fontId="0" fillId="8" borderId="0" xfId="0" applyFill="1" applyBorder="1" applyAlignment="1">
      <alignment horizontal="left" vertical="top" wrapText="1"/>
    </xf>
    <xf numFmtId="0" fontId="0" fillId="8" borderId="9" xfId="0" applyFill="1" applyBorder="1" applyAlignment="1">
      <alignment horizontal="left" vertical="top" wrapText="1"/>
    </xf>
    <xf numFmtId="1" fontId="0" fillId="0" borderId="1" xfId="0" applyNumberFormat="1" applyFill="1" applyBorder="1" applyAlignment="1">
      <alignment horizontal="center"/>
    </xf>
    <xf numFmtId="1" fontId="0" fillId="0" borderId="11" xfId="0" applyNumberFormat="1" applyFill="1" applyBorder="1" applyAlignment="1">
      <alignment horizontal="center"/>
    </xf>
    <xf numFmtId="9" fontId="0" fillId="0" borderId="20" xfId="1" applyFont="1" applyFill="1" applyBorder="1" applyAlignment="1">
      <alignment horizontal="center"/>
    </xf>
    <xf numFmtId="9" fontId="0" fillId="0" borderId="16" xfId="1" applyFont="1" applyFill="1" applyBorder="1" applyAlignment="1">
      <alignment horizontal="center"/>
    </xf>
    <xf numFmtId="9" fontId="0" fillId="0" borderId="19" xfId="1" applyFont="1" applyFill="1" applyBorder="1" applyAlignment="1">
      <alignment horizontal="center"/>
    </xf>
    <xf numFmtId="0" fontId="7" fillId="3" borderId="8" xfId="0" applyFont="1" applyFill="1" applyBorder="1" applyAlignment="1">
      <alignment horizontal="center"/>
    </xf>
    <xf numFmtId="0" fontId="7" fillId="3" borderId="0" xfId="0" applyFont="1" applyFill="1" applyBorder="1" applyAlignment="1">
      <alignment horizontal="center"/>
    </xf>
    <xf numFmtId="0" fontId="7" fillId="3" borderId="9" xfId="0" applyFont="1" applyFill="1" applyBorder="1" applyAlignment="1">
      <alignment horizontal="center"/>
    </xf>
    <xf numFmtId="0" fontId="3" fillId="0" borderId="8" xfId="0" applyFont="1" applyBorder="1" applyAlignment="1">
      <alignment horizontal="left" vertical="top" wrapText="1"/>
    </xf>
    <xf numFmtId="0" fontId="3" fillId="0" borderId="0" xfId="0" applyFont="1" applyFill="1" applyBorder="1" applyAlignment="1">
      <alignment horizontal="left" vertical="top"/>
    </xf>
    <xf numFmtId="0" fontId="3" fillId="0" borderId="9" xfId="0" applyFont="1" applyBorder="1" applyAlignment="1">
      <alignment horizontal="left" vertical="top"/>
    </xf>
  </cellXfs>
  <cellStyles count="2">
    <cellStyle name="Normal" xfId="0" builtinId="0"/>
    <cellStyle name="Percent" xfId="1" builtinId="5"/>
  </cellStyles>
  <dxfs count="6">
    <dxf>
      <font>
        <color theme="0"/>
      </font>
    </dxf>
    <dxf>
      <fill>
        <patternFill>
          <bgColor theme="6" tint="0.39994506668294322"/>
        </patternFill>
      </fill>
    </dxf>
    <dxf>
      <font>
        <color theme="0"/>
      </font>
      <fill>
        <patternFill>
          <bgColor theme="0"/>
        </patternFill>
      </fill>
    </dxf>
    <dxf>
      <fill>
        <patternFill>
          <bgColor theme="6"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colors>
    <mruColors>
      <color rgb="FFF8F8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N1048544"/>
  <sheetViews>
    <sheetView showGridLines="0" tabSelected="1" zoomScale="110" zoomScaleNormal="110" workbookViewId="0">
      <selection activeCell="D1" sqref="D1:J1"/>
    </sheetView>
  </sheetViews>
  <sheetFormatPr defaultRowHeight="15" x14ac:dyDescent="0.25"/>
  <cols>
    <col min="4" max="4" width="23.7109375" customWidth="1"/>
    <col min="5" max="5" width="25.42578125" customWidth="1"/>
    <col min="6" max="6" width="20.7109375" customWidth="1"/>
    <col min="7" max="7" width="2.7109375" customWidth="1"/>
    <col min="8" max="8" width="23.7109375" customWidth="1"/>
    <col min="9" max="9" width="25.42578125" customWidth="1"/>
    <col min="10" max="10" width="20.7109375" customWidth="1"/>
    <col min="11" max="13" width="9.140625" style="15"/>
    <col min="14" max="14" width="9.140625" style="14"/>
  </cols>
  <sheetData>
    <row r="1" spans="4:14" ht="21.75" customHeight="1" x14ac:dyDescent="0.45">
      <c r="D1" s="46" t="s">
        <v>0</v>
      </c>
      <c r="E1" s="47"/>
      <c r="F1" s="47"/>
      <c r="G1" s="47"/>
      <c r="H1" s="47"/>
      <c r="I1" s="47"/>
      <c r="J1" s="48"/>
      <c r="K1" s="8"/>
      <c r="L1" s="8"/>
      <c r="M1" s="8"/>
      <c r="N1"/>
    </row>
    <row r="2" spans="4:14" s="38" customFormat="1" ht="60" customHeight="1" x14ac:dyDescent="0.25">
      <c r="D2" s="74" t="s">
        <v>1</v>
      </c>
      <c r="E2" s="75"/>
      <c r="F2" s="75"/>
      <c r="G2" s="75"/>
      <c r="H2" s="75"/>
      <c r="I2" s="75"/>
      <c r="J2" s="76"/>
      <c r="K2" s="37"/>
      <c r="L2" s="37"/>
      <c r="M2" s="37"/>
    </row>
    <row r="3" spans="4:14" s="1" customFormat="1" ht="6.75" customHeight="1" x14ac:dyDescent="0.25">
      <c r="L3" s="8"/>
      <c r="M3" s="8"/>
    </row>
    <row r="4" spans="4:14" ht="22.5" x14ac:dyDescent="0.45">
      <c r="D4" s="77" t="s">
        <v>2</v>
      </c>
      <c r="E4" s="78"/>
      <c r="F4" s="78"/>
      <c r="G4" s="78"/>
      <c r="H4" s="78"/>
      <c r="I4" s="78"/>
      <c r="J4" s="79"/>
      <c r="K4" s="8"/>
      <c r="L4" s="8"/>
      <c r="M4" s="8"/>
      <c r="N4"/>
    </row>
    <row r="5" spans="4:14" s="1" customFormat="1" ht="22.5" x14ac:dyDescent="0.45">
      <c r="D5" s="49" t="s">
        <v>3</v>
      </c>
      <c r="E5" s="50"/>
      <c r="F5" s="50"/>
      <c r="G5" s="50"/>
      <c r="H5" s="50"/>
      <c r="I5" s="50"/>
      <c r="J5" s="51"/>
      <c r="K5" s="8"/>
      <c r="L5" s="8"/>
      <c r="M5" s="8"/>
    </row>
    <row r="6" spans="4:14" s="1" customFormat="1" ht="15.75" x14ac:dyDescent="0.25">
      <c r="D6" s="16" t="s">
        <v>4</v>
      </c>
      <c r="E6" s="9"/>
      <c r="F6" s="4">
        <v>1</v>
      </c>
      <c r="G6" s="8"/>
      <c r="H6" s="9" t="s">
        <v>5</v>
      </c>
      <c r="I6" s="9"/>
      <c r="J6" s="17">
        <v>1</v>
      </c>
      <c r="K6" s="8"/>
      <c r="L6" s="8"/>
      <c r="M6" s="8"/>
    </row>
    <row r="7" spans="4:14" ht="15.75" x14ac:dyDescent="0.25">
      <c r="D7" s="18" t="s">
        <v>6</v>
      </c>
      <c r="E7" s="12"/>
      <c r="F7" s="13"/>
      <c r="G7" s="8"/>
      <c r="H7" s="11" t="s">
        <v>7</v>
      </c>
      <c r="I7" s="12"/>
      <c r="J7" s="19"/>
      <c r="K7" s="8"/>
      <c r="L7" s="8"/>
      <c r="M7" s="8"/>
      <c r="N7"/>
    </row>
    <row r="8" spans="4:14" ht="15.75" x14ac:dyDescent="0.25">
      <c r="D8" s="20" t="s">
        <v>8</v>
      </c>
      <c r="E8" s="2" t="s">
        <v>9</v>
      </c>
      <c r="F8" s="2" t="s">
        <v>10</v>
      </c>
      <c r="G8" s="8"/>
      <c r="H8" s="20" t="s">
        <v>8</v>
      </c>
      <c r="I8" s="2" t="s">
        <v>9</v>
      </c>
      <c r="J8" s="21" t="s">
        <v>10</v>
      </c>
      <c r="K8" s="8"/>
      <c r="L8" s="8"/>
      <c r="M8" s="8"/>
      <c r="N8"/>
    </row>
    <row r="9" spans="4:14" ht="15.75" x14ac:dyDescent="0.25">
      <c r="D9" s="22"/>
      <c r="E9" s="3" t="s">
        <v>11</v>
      </c>
      <c r="F9" s="31">
        <f>D9*0.5</f>
        <v>0</v>
      </c>
      <c r="G9" s="8"/>
      <c r="H9" s="4">
        <v>1</v>
      </c>
      <c r="I9" s="3" t="s">
        <v>11</v>
      </c>
      <c r="J9" s="32">
        <f>H9*0.5</f>
        <v>0.5</v>
      </c>
      <c r="K9" s="8"/>
      <c r="L9" s="8"/>
      <c r="M9" s="8"/>
      <c r="N9"/>
    </row>
    <row r="10" spans="4:14" ht="15.75" x14ac:dyDescent="0.25">
      <c r="D10" s="22">
        <v>1</v>
      </c>
      <c r="E10" s="3" t="s">
        <v>12</v>
      </c>
      <c r="F10" s="3">
        <f>D10*2</f>
        <v>2</v>
      </c>
      <c r="G10" s="8"/>
      <c r="H10" s="4"/>
      <c r="I10" s="3" t="s">
        <v>12</v>
      </c>
      <c r="J10" s="23">
        <f>H10*2</f>
        <v>0</v>
      </c>
      <c r="K10" s="8"/>
      <c r="L10" s="8"/>
      <c r="M10" s="8"/>
      <c r="N10"/>
    </row>
    <row r="11" spans="4:14" ht="15.75" x14ac:dyDescent="0.25">
      <c r="D11" s="22"/>
      <c r="E11" s="3" t="s">
        <v>13</v>
      </c>
      <c r="F11" s="3">
        <f>D11*3</f>
        <v>0</v>
      </c>
      <c r="G11" s="8"/>
      <c r="H11" s="4"/>
      <c r="I11" s="3" t="s">
        <v>13</v>
      </c>
      <c r="J11" s="23">
        <f>H11*3</f>
        <v>0</v>
      </c>
      <c r="K11" s="8"/>
      <c r="L11" s="8"/>
      <c r="M11" s="8"/>
      <c r="N11"/>
    </row>
    <row r="12" spans="4:14" ht="15.75" x14ac:dyDescent="0.25">
      <c r="D12" s="22"/>
      <c r="E12" s="3" t="s">
        <v>14</v>
      </c>
      <c r="F12" s="3">
        <f>D12*4</f>
        <v>0</v>
      </c>
      <c r="G12" s="8"/>
      <c r="H12" s="4"/>
      <c r="I12" s="3" t="s">
        <v>14</v>
      </c>
      <c r="J12" s="23">
        <f>H12*4</f>
        <v>0</v>
      </c>
      <c r="K12" s="8"/>
      <c r="L12" s="8"/>
      <c r="M12" s="8"/>
      <c r="N12"/>
    </row>
    <row r="13" spans="4:14" ht="15.75" x14ac:dyDescent="0.25">
      <c r="D13" s="22"/>
      <c r="E13" s="3" t="s">
        <v>15</v>
      </c>
      <c r="F13" s="3">
        <f>D13*6</f>
        <v>0</v>
      </c>
      <c r="G13" s="8"/>
      <c r="H13" s="4"/>
      <c r="I13" s="3" t="s">
        <v>15</v>
      </c>
      <c r="J13" s="23">
        <f>H13*6</f>
        <v>0</v>
      </c>
      <c r="K13" s="8"/>
      <c r="L13" s="8"/>
      <c r="M13" s="8"/>
      <c r="N13"/>
    </row>
    <row r="14" spans="4:14" ht="15.75" x14ac:dyDescent="0.25">
      <c r="D14" s="22"/>
      <c r="E14" s="3" t="s">
        <v>16</v>
      </c>
      <c r="F14" s="3">
        <f>D14*8</f>
        <v>0</v>
      </c>
      <c r="G14" s="8"/>
      <c r="H14" s="4"/>
      <c r="I14" s="3" t="s">
        <v>16</v>
      </c>
      <c r="J14" s="23">
        <f>H14*8</f>
        <v>0</v>
      </c>
      <c r="K14" s="8"/>
      <c r="L14" s="8"/>
      <c r="M14" s="8"/>
      <c r="N14"/>
    </row>
    <row r="15" spans="4:14" ht="15.75" x14ac:dyDescent="0.25">
      <c r="D15" s="24" t="s">
        <v>17</v>
      </c>
      <c r="E15" s="10"/>
      <c r="F15" s="35">
        <f>SUM(F9:F14)</f>
        <v>2</v>
      </c>
      <c r="G15" s="8"/>
      <c r="H15" s="10" t="s">
        <v>18</v>
      </c>
      <c r="I15" s="10"/>
      <c r="J15" s="33">
        <f>SUM(J9:J14)</f>
        <v>0.5</v>
      </c>
      <c r="K15" s="8"/>
      <c r="L15" s="8"/>
      <c r="M15" s="8"/>
      <c r="N15"/>
    </row>
    <row r="16" spans="4:14" ht="15.75" customHeight="1" x14ac:dyDescent="0.25">
      <c r="D16" s="25" t="s">
        <v>19</v>
      </c>
      <c r="E16" s="26"/>
      <c r="F16" s="36">
        <f>F15*F6</f>
        <v>2</v>
      </c>
      <c r="G16" s="27"/>
      <c r="H16" s="28" t="s">
        <v>20</v>
      </c>
      <c r="I16" s="28"/>
      <c r="J16" s="34">
        <f>J15*J6</f>
        <v>0.5</v>
      </c>
      <c r="K16" s="8"/>
      <c r="L16" s="8"/>
      <c r="M16" s="8"/>
      <c r="N16"/>
    </row>
    <row r="17" spans="4:14" x14ac:dyDescent="0.25">
      <c r="D17" s="7"/>
      <c r="E17" s="7"/>
      <c r="F17" s="7"/>
      <c r="G17" s="8"/>
      <c r="H17" s="6"/>
      <c r="I17" s="6"/>
      <c r="J17" s="6"/>
      <c r="K17" s="8"/>
      <c r="L17" s="8"/>
      <c r="M17" s="8"/>
      <c r="N17"/>
    </row>
    <row r="18" spans="4:14" ht="22.5" x14ac:dyDescent="0.45">
      <c r="D18" s="77" t="s">
        <v>21</v>
      </c>
      <c r="E18" s="78"/>
      <c r="F18" s="78"/>
      <c r="G18" s="78"/>
      <c r="H18" s="78"/>
      <c r="I18" s="78"/>
      <c r="J18" s="79"/>
      <c r="K18" s="8"/>
      <c r="L18" s="8"/>
      <c r="M18" s="8"/>
      <c r="N18"/>
    </row>
    <row r="19" spans="4:14" ht="22.5" x14ac:dyDescent="0.45">
      <c r="D19" s="80" t="s">
        <v>22</v>
      </c>
      <c r="E19" s="81"/>
      <c r="F19" s="81"/>
      <c r="G19" s="81"/>
      <c r="H19" s="81"/>
      <c r="I19" s="81"/>
      <c r="J19" s="82"/>
    </row>
    <row r="20" spans="4:14" s="1" customFormat="1" ht="37.5" customHeight="1" x14ac:dyDescent="0.25">
      <c r="D20" s="83" t="s">
        <v>23</v>
      </c>
      <c r="E20" s="84"/>
      <c r="F20" s="84"/>
      <c r="G20" s="84"/>
      <c r="H20" s="84"/>
      <c r="I20" s="84"/>
      <c r="J20" s="85"/>
      <c r="K20" s="8"/>
      <c r="L20" s="8"/>
      <c r="M20" s="8"/>
    </row>
    <row r="21" spans="4:14" ht="15" customHeight="1" x14ac:dyDescent="0.25">
      <c r="D21" s="58" t="s">
        <v>24</v>
      </c>
      <c r="E21" s="59"/>
      <c r="F21" s="59"/>
      <c r="G21" s="86">
        <f>F16+J16</f>
        <v>2.5</v>
      </c>
      <c r="H21" s="86"/>
      <c r="I21" s="86"/>
      <c r="J21" s="87"/>
    </row>
    <row r="22" spans="4:14" x14ac:dyDescent="0.25">
      <c r="D22" s="60" t="s">
        <v>25</v>
      </c>
      <c r="E22" s="61"/>
      <c r="F22" s="61"/>
      <c r="G22" s="88">
        <f>J16/G21</f>
        <v>0.2</v>
      </c>
      <c r="H22" s="89"/>
      <c r="I22" s="89"/>
      <c r="J22" s="90"/>
    </row>
    <row r="23" spans="4:14" x14ac:dyDescent="0.25">
      <c r="D23" s="5"/>
      <c r="E23" s="5"/>
      <c r="F23" s="5"/>
      <c r="G23" s="5"/>
      <c r="H23" s="5"/>
      <c r="I23" s="5"/>
      <c r="J23" s="14"/>
    </row>
    <row r="24" spans="4:14" ht="22.5" x14ac:dyDescent="0.45">
      <c r="D24" s="77" t="s">
        <v>26</v>
      </c>
      <c r="E24" s="78"/>
      <c r="F24" s="78"/>
      <c r="G24" s="78"/>
      <c r="H24" s="78"/>
      <c r="I24" s="78"/>
      <c r="J24" s="79"/>
    </row>
    <row r="25" spans="4:14" ht="22.5" x14ac:dyDescent="0.45">
      <c r="D25" s="91" t="s">
        <v>27</v>
      </c>
      <c r="E25" s="92"/>
      <c r="F25" s="92"/>
      <c r="G25" s="92"/>
      <c r="H25" s="92"/>
      <c r="I25" s="92"/>
      <c r="J25" s="93"/>
    </row>
    <row r="26" spans="4:14" s="40" customFormat="1" ht="107.25" customHeight="1" x14ac:dyDescent="0.25">
      <c r="D26" s="94" t="s">
        <v>28</v>
      </c>
      <c r="E26" s="95"/>
      <c r="F26" s="95"/>
      <c r="G26" s="95"/>
      <c r="H26" s="95"/>
      <c r="I26" s="95"/>
      <c r="J26" s="96"/>
      <c r="K26" s="37"/>
      <c r="L26" s="37"/>
      <c r="M26" s="37"/>
      <c r="N26" s="39"/>
    </row>
    <row r="27" spans="4:14" ht="15.75" x14ac:dyDescent="0.25">
      <c r="D27" s="66" t="s">
        <v>29</v>
      </c>
      <c r="E27" s="67"/>
      <c r="F27" s="67"/>
      <c r="G27" s="67"/>
      <c r="H27" s="67"/>
      <c r="I27" s="67"/>
      <c r="J27" s="68"/>
    </row>
    <row r="28" spans="4:14" hidden="1" x14ac:dyDescent="0.25">
      <c r="D28" s="52" t="s">
        <v>30</v>
      </c>
      <c r="E28" s="53"/>
      <c r="F28" s="53"/>
      <c r="G28" s="64">
        <f>G21*0.33-J16</f>
        <v>0.32500000000000007</v>
      </c>
      <c r="H28" s="64"/>
      <c r="I28" s="64"/>
      <c r="J28" s="65"/>
    </row>
    <row r="29" spans="4:14" x14ac:dyDescent="0.25">
      <c r="D29" s="41" t="s">
        <v>31</v>
      </c>
      <c r="E29" s="42"/>
      <c r="F29" s="42"/>
      <c r="G29" s="43"/>
      <c r="H29" s="43"/>
      <c r="I29" s="43"/>
      <c r="J29" s="44"/>
    </row>
    <row r="30" spans="4:14" x14ac:dyDescent="0.25">
      <c r="D30" s="41"/>
      <c r="E30" s="42"/>
      <c r="F30" s="42"/>
      <c r="G30" s="43"/>
      <c r="H30" s="43"/>
      <c r="I30" s="43"/>
      <c r="J30" s="44"/>
    </row>
    <row r="31" spans="4:14" x14ac:dyDescent="0.25">
      <c r="D31" s="41" t="s">
        <v>32</v>
      </c>
      <c r="E31" s="42"/>
      <c r="F31" s="42"/>
      <c r="G31" s="64" t="str">
        <f>IF(G37&gt;8,"Multiple Additional Dumpsters are required, see required volume in Option B",IF(G28&gt;6,I14,IF(G28&gt;4,I13,IF(G28&gt;3,I12,IF(G28&gt;2,I11,IF(G28&gt;1,I10,IF(G37&gt;0.9,I9,"Existing Service Meets Requirements")))))))</f>
        <v>Existing Service Meets Requirements</v>
      </c>
      <c r="H31" s="64"/>
      <c r="I31" s="64"/>
      <c r="J31" s="65"/>
    </row>
    <row r="32" spans="4:14" x14ac:dyDescent="0.25">
      <c r="D32" s="41"/>
      <c r="E32" s="30" t="s">
        <v>33</v>
      </c>
      <c r="F32" s="42"/>
      <c r="G32" s="43"/>
      <c r="H32" s="43"/>
      <c r="I32" s="43"/>
      <c r="J32" s="44"/>
    </row>
    <row r="33" spans="4:10" x14ac:dyDescent="0.25">
      <c r="D33" s="41" t="s">
        <v>34</v>
      </c>
      <c r="E33" s="42"/>
      <c r="F33" s="42"/>
      <c r="G33" s="69" t="str">
        <f>IF(G37&lt;0.9,"",ROUNDUP(G37/J15,0))</f>
        <v/>
      </c>
      <c r="H33" s="69"/>
      <c r="I33" s="69"/>
      <c r="J33" s="70"/>
    </row>
    <row r="34" spans="4:10" ht="15.75" x14ac:dyDescent="0.25">
      <c r="D34" s="66" t="s">
        <v>35</v>
      </c>
      <c r="E34" s="67"/>
      <c r="F34" s="67"/>
      <c r="G34" s="67"/>
      <c r="H34" s="67"/>
      <c r="I34" s="67"/>
      <c r="J34" s="68"/>
    </row>
    <row r="35" spans="4:10" x14ac:dyDescent="0.25">
      <c r="D35" s="56" t="s">
        <v>36</v>
      </c>
      <c r="E35" s="57"/>
      <c r="F35" s="57"/>
      <c r="G35" s="62">
        <f>F16-G37</f>
        <v>1.6749999999999998</v>
      </c>
      <c r="H35" s="62"/>
      <c r="I35" s="62"/>
      <c r="J35" s="63"/>
    </row>
    <row r="36" spans="4:10" x14ac:dyDescent="0.25">
      <c r="D36" s="54" t="s">
        <v>37</v>
      </c>
      <c r="E36" s="55"/>
      <c r="F36" s="55"/>
      <c r="G36" s="43"/>
      <c r="H36" s="43"/>
      <c r="I36" s="43"/>
      <c r="J36" s="29"/>
    </row>
    <row r="37" spans="4:10" x14ac:dyDescent="0.25">
      <c r="D37" s="56" t="s">
        <v>38</v>
      </c>
      <c r="E37" s="57"/>
      <c r="F37" s="57"/>
      <c r="G37" s="62">
        <f>(G21*0.33)-J16</f>
        <v>0.32500000000000007</v>
      </c>
      <c r="H37" s="62"/>
      <c r="I37" s="62"/>
      <c r="J37" s="63"/>
    </row>
    <row r="38" spans="4:10" x14ac:dyDescent="0.25">
      <c r="D38" s="54" t="s">
        <v>37</v>
      </c>
      <c r="E38" s="55"/>
      <c r="F38" s="55"/>
      <c r="G38" s="43"/>
      <c r="H38" s="43"/>
      <c r="I38" s="43"/>
      <c r="J38" s="29"/>
    </row>
    <row r="39" spans="4:10" ht="15.75" x14ac:dyDescent="0.25">
      <c r="D39" s="66" t="s">
        <v>39</v>
      </c>
      <c r="E39" s="67"/>
      <c r="F39" s="67"/>
      <c r="G39" s="67"/>
      <c r="H39" s="67"/>
      <c r="I39" s="67"/>
      <c r="J39" s="68"/>
    </row>
    <row r="40" spans="4:10" ht="111.75" customHeight="1" thickBot="1" x14ac:dyDescent="0.3">
      <c r="D40" s="71" t="s">
        <v>40</v>
      </c>
      <c r="E40" s="72"/>
      <c r="F40" s="72"/>
      <c r="G40" s="72"/>
      <c r="H40" s="72"/>
      <c r="I40" s="72"/>
      <c r="J40" s="73"/>
    </row>
    <row r="41" spans="4:10" x14ac:dyDescent="0.25">
      <c r="D41" s="45" t="s">
        <v>41</v>
      </c>
      <c r="J41" s="14"/>
    </row>
    <row r="42" spans="4:10" x14ac:dyDescent="0.25">
      <c r="J42" s="14"/>
    </row>
    <row r="43" spans="4:10" x14ac:dyDescent="0.25">
      <c r="J43" s="14"/>
    </row>
    <row r="44" spans="4:10" x14ac:dyDescent="0.25">
      <c r="J44" s="14"/>
    </row>
    <row r="45" spans="4:10" x14ac:dyDescent="0.25">
      <c r="J45" s="14"/>
    </row>
    <row r="1048535" spans="10:10" x14ac:dyDescent="0.25">
      <c r="J1048535" s="14"/>
    </row>
    <row r="1048536" spans="10:10" x14ac:dyDescent="0.25">
      <c r="J1048536" s="14"/>
    </row>
    <row r="1048537" spans="10:10" x14ac:dyDescent="0.25">
      <c r="J1048537" s="14"/>
    </row>
    <row r="1048538" spans="10:10" x14ac:dyDescent="0.25">
      <c r="J1048538" s="14"/>
    </row>
    <row r="1048539" spans="10:10" x14ac:dyDescent="0.25">
      <c r="J1048539" s="14"/>
    </row>
    <row r="1048540" spans="10:10" x14ac:dyDescent="0.25">
      <c r="J1048540" s="14"/>
    </row>
    <row r="1048541" spans="10:10" x14ac:dyDescent="0.25">
      <c r="J1048541" s="14"/>
    </row>
    <row r="1048542" spans="10:10" x14ac:dyDescent="0.25">
      <c r="J1048542" s="14"/>
    </row>
    <row r="1048543" spans="10:10" x14ac:dyDescent="0.25">
      <c r="J1048543" s="14"/>
    </row>
    <row r="1048544" spans="10:10" x14ac:dyDescent="0.25">
      <c r="J1048544" s="14"/>
    </row>
  </sheetData>
  <sheetProtection formatCells="0" formatColumns="0" formatRows="0"/>
  <protectedRanges>
    <protectedRange sqref="F6 D9:D14 J6 H9:H14" name="yellow cells"/>
  </protectedRanges>
  <mergeCells count="28">
    <mergeCell ref="D39:J39"/>
    <mergeCell ref="D40:J40"/>
    <mergeCell ref="D38:F38"/>
    <mergeCell ref="D2:J2"/>
    <mergeCell ref="D4:J4"/>
    <mergeCell ref="D18:J18"/>
    <mergeCell ref="D19:J19"/>
    <mergeCell ref="D20:J20"/>
    <mergeCell ref="G21:J21"/>
    <mergeCell ref="G22:J22"/>
    <mergeCell ref="D24:J24"/>
    <mergeCell ref="D25:J25"/>
    <mergeCell ref="D26:J26"/>
    <mergeCell ref="G37:J37"/>
    <mergeCell ref="D37:F37"/>
    <mergeCell ref="D1:J1"/>
    <mergeCell ref="D5:J5"/>
    <mergeCell ref="D28:F28"/>
    <mergeCell ref="D36:F36"/>
    <mergeCell ref="D35:F35"/>
    <mergeCell ref="D21:F21"/>
    <mergeCell ref="D22:F22"/>
    <mergeCell ref="G35:J35"/>
    <mergeCell ref="G28:J28"/>
    <mergeCell ref="D27:J27"/>
    <mergeCell ref="D34:J34"/>
    <mergeCell ref="G31:J31"/>
    <mergeCell ref="G33:J33"/>
  </mergeCells>
  <conditionalFormatting sqref="G22">
    <cfRule type="cellIs" dxfId="5" priority="7" operator="lessThan">
      <formula>0.33</formula>
    </cfRule>
  </conditionalFormatting>
  <conditionalFormatting sqref="G22">
    <cfRule type="cellIs" dxfId="4" priority="6" operator="greaterThanOrEqual">
      <formula>0.33</formula>
    </cfRule>
  </conditionalFormatting>
  <conditionalFormatting sqref="G28:G33">
    <cfRule type="cellIs" dxfId="3" priority="4" stopIfTrue="1" operator="lessThan">
      <formula>0</formula>
    </cfRule>
  </conditionalFormatting>
  <conditionalFormatting sqref="G38:I38 G37">
    <cfRule type="cellIs" dxfId="2" priority="3" operator="lessThan">
      <formula>0.959</formula>
    </cfRule>
  </conditionalFormatting>
  <conditionalFormatting sqref="G22:J22">
    <cfRule type="expression" dxfId="1" priority="2" stopIfTrue="1">
      <formula>$G$37&lt;0.96</formula>
    </cfRule>
  </conditionalFormatting>
  <conditionalFormatting sqref="G35:J35">
    <cfRule type="expression" dxfId="0" priority="1">
      <formula>$G$37&lt;0.9</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579241CAFED54DBC82ACB9C9860F88" ma:contentTypeVersion="9" ma:contentTypeDescription="Create a new document." ma:contentTypeScope="" ma:versionID="01197acb198894225413f951ea874135">
  <xsd:schema xmlns:xsd="http://www.w3.org/2001/XMLSchema" xmlns:xs="http://www.w3.org/2001/XMLSchema" xmlns:p="http://schemas.microsoft.com/office/2006/metadata/properties" xmlns:ns2="1f4ab979-7e9b-446f-9d08-d26832dc0d9b" xmlns:ns3="9ef99100-fa67-4a3e-839a-af7a7be717af" targetNamespace="http://schemas.microsoft.com/office/2006/metadata/properties" ma:root="true" ma:fieldsID="2df9a183b0f6b0c1f9b8b35d91b2519f" ns2:_="" ns3:_="">
    <xsd:import namespace="1f4ab979-7e9b-446f-9d08-d26832dc0d9b"/>
    <xsd:import namespace="9ef99100-fa67-4a3e-839a-af7a7be717a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ab979-7e9b-446f-9d08-d26832dc0d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f99100-fa67-4a3e-839a-af7a7be717a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C46CCA-0337-442B-8BE8-CDC8F08FF79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9E0B8C9-8498-45C8-B99F-1B6D458DBA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ab979-7e9b-446f-9d08-d26832dc0d9b"/>
    <ds:schemaRef ds:uri="9ef99100-fa67-4a3e-839a-af7a7be717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07A3FA-28CF-47A7-A10A-141BCA31EF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CRO Recycling Requirment</vt:lpstr>
    </vt:vector>
  </TitlesOfParts>
  <Manager/>
  <Company>City of Fort Collins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Jonathon Nagel</dc:creator>
  <cp:keywords/>
  <dc:description/>
  <cp:lastModifiedBy>Sarah Meline</cp:lastModifiedBy>
  <cp:revision/>
  <dcterms:created xsi:type="dcterms:W3CDTF">2016-12-05T17:58:58Z</dcterms:created>
  <dcterms:modified xsi:type="dcterms:W3CDTF">2021-05-12T16:54:12Z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0x010100AB579241CAFED54DBC82ACB9C9860F88</vt:lpwstr>
  </property>
</Properties>
</file>