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45" windowWidth="24255" windowHeight="12945" tabRatio="807"/>
  </bookViews>
  <sheets>
    <sheet name="R" sheetId="17" r:id="rId1"/>
  </sheets>
  <calcPr calcId="145621"/>
</workbook>
</file>

<file path=xl/calcChain.xml><?xml version="1.0" encoding="utf-8"?>
<calcChain xmlns="http://schemas.openxmlformats.org/spreadsheetml/2006/main">
  <c r="B18" i="17" l="1"/>
  <c r="C17" i="17"/>
  <c r="E17" i="17" s="1"/>
  <c r="C16" i="17"/>
  <c r="F16" i="17" s="1"/>
  <c r="C15" i="17"/>
  <c r="F15" i="17" s="1"/>
  <c r="C14" i="17"/>
  <c r="F14" i="17" s="1"/>
  <c r="C13" i="17"/>
  <c r="E13" i="17" s="1"/>
  <c r="C12" i="17"/>
  <c r="E12" i="17" s="1"/>
  <c r="C11" i="17"/>
  <c r="F11" i="17" s="1"/>
  <c r="C10" i="17"/>
  <c r="E10" i="17" s="1"/>
  <c r="C9" i="17"/>
  <c r="F9" i="17" s="1"/>
  <c r="C8" i="17"/>
  <c r="F8" i="17" s="1"/>
  <c r="C7" i="17"/>
  <c r="F7" i="17" s="1"/>
  <c r="C6" i="17"/>
  <c r="E9" i="17" l="1"/>
  <c r="F17" i="17"/>
  <c r="F10" i="17"/>
  <c r="E16" i="17"/>
  <c r="E15" i="17"/>
  <c r="E8" i="17"/>
  <c r="E14" i="17"/>
  <c r="E7" i="17"/>
  <c r="E11" i="17"/>
  <c r="F13" i="17"/>
  <c r="F12" i="17"/>
  <c r="C18" i="17"/>
  <c r="E6" i="17"/>
  <c r="F6" i="17"/>
  <c r="E18" i="17" l="1"/>
  <c r="F18" i="17"/>
</calcChain>
</file>

<file path=xl/sharedStrings.xml><?xml version="1.0" encoding="utf-8"?>
<sst xmlns="http://schemas.openxmlformats.org/spreadsheetml/2006/main" count="33" uniqueCount="33">
  <si>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</si>
  <si>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</si>
  <si>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</si>
  <si>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</si>
  <si>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</si>
  <si>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</si>
  <si>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</si>
  <si>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</si>
  <si>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</si>
  <si>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</si>
  <si>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</si>
  <si>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</si>
  <si>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</si>
  <si>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</si>
  <si>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 xml:space="preserve"> Fixed Charge, per month</t>
  </si>
  <si>
    <t xml:space="preserve"> Usage Charge, per kWh</t>
  </si>
  <si>
    <t>Input your 
monthly kWh use (sample provided)</t>
  </si>
  <si>
    <t>Monthly Electric Cost*</t>
  </si>
  <si>
    <t xml:space="preserve"> *Costs are rounded and may vary from the actual electric bill.</t>
  </si>
  <si>
    <t xml:space="preserve"> Residential Energy Rate</t>
  </si>
  <si>
    <t>Monthly Residential Electric Rates*             (includes PILOT- payment in lieu of taxes)</t>
  </si>
  <si>
    <t>Summer
(Jun-Aug)</t>
  </si>
  <si>
    <t>Non-Summer                    (Sep-May)</t>
  </si>
  <si>
    <t>First 500 kWh, per kWh</t>
  </si>
  <si>
    <t>Next 500 kWh, per kWh</t>
  </si>
  <si>
    <t>All additional kWh</t>
  </si>
  <si>
    <t>3 month summer season</t>
  </si>
  <si>
    <t>E100</t>
  </si>
  <si>
    <t>Residential Electric</t>
  </si>
  <si>
    <r>
      <t xml:space="preserve">A100 - </t>
    </r>
    <r>
      <rPr>
        <b/>
        <sz val="14"/>
        <color rgb="FFFF0000"/>
        <rFont val="Calibri"/>
        <family val="2"/>
        <scheme val="minor"/>
      </rPr>
      <t>5%</t>
    </r>
    <r>
      <rPr>
        <b/>
        <sz val="14"/>
        <color theme="1"/>
        <rFont val="Calibri"/>
        <family val="2"/>
        <scheme val="minor"/>
      </rPr>
      <t xml:space="preserve"> REA adder</t>
    </r>
  </si>
  <si>
    <r>
      <t xml:space="preserve">B100 - </t>
    </r>
    <r>
      <rPr>
        <b/>
        <sz val="14"/>
        <color rgb="FFFF0000"/>
        <rFont val="Calibri"/>
        <family val="2"/>
        <scheme val="minor"/>
      </rPr>
      <t>25%</t>
    </r>
    <r>
      <rPr>
        <b/>
        <sz val="14"/>
        <color theme="1"/>
        <rFont val="Calibri"/>
        <family val="2"/>
        <scheme val="minor"/>
      </rPr>
      <t xml:space="preserve"> REA adder</t>
    </r>
  </si>
  <si>
    <t>2017 Residential Energy Rate Calculator</t>
  </si>
  <si>
    <r>
      <t xml:space="preserve"> Energy Rate Codes: E100, A100**, B100**
 </t>
    </r>
    <r>
      <rPr>
        <i/>
        <sz val="11"/>
        <color indexed="8"/>
        <rFont val="Calibri"/>
        <family val="2"/>
      </rPr>
      <t>*Effective on meter readings on or after Jan. 1, 2017</t>
    </r>
    <r>
      <rPr>
        <sz val="11"/>
        <color indexed="8"/>
        <rFont val="Calibri"/>
        <family val="2"/>
      </rPr>
      <t xml:space="preserve">.
 </t>
    </r>
    <r>
      <rPr>
        <i/>
        <sz val="11"/>
        <color indexed="8"/>
        <rFont val="Calibri"/>
        <family val="2"/>
      </rPr>
      <t xml:space="preserve">**Additional charges apply in certain annexed areas.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</si>
</sst>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_(&quot;$&quot;* #,##0.000000_);_(&quot;$&quot;* \(#,##0.000000\);_(&quot;$&quot;* &quot;-&quot;????_);_(@_)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0" fontId="3" fillId="3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4" fontId="4" fillId="0" borderId="1" xfId="2" applyFont="1" applyFill="1" applyBorder="1"/>
    <xf numFmtId="3" fontId="5" fillId="4" borderId="1" xfId="1" applyNumberFormat="1" applyFont="1" applyFill="1" applyBorder="1" applyAlignment="1" applyProtection="1">
      <alignment horizontal="center"/>
    </xf>
    <xf numFmtId="44" fontId="2" fillId="0" borderId="0" xfId="1" applyNumberFormat="1" applyFont="1"/>
    <xf numFmtId="0" fontId="3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4" borderId="1" xfId="1" applyFont="1" applyFill="1" applyBorder="1" applyAlignment="1">
      <alignment horizontal="center"/>
    </xf>
    <xf numFmtId="44" fontId="5" fillId="4" borderId="1" xfId="2" applyFont="1" applyFill="1" applyBorder="1"/>
    <xf numFmtId="0" fontId="4" fillId="0" borderId="0" xfId="1" applyFont="1" applyFill="1" applyBorder="1" applyAlignment="1"/>
    <xf numFmtId="44" fontId="4" fillId="0" borderId="0" xfId="2" applyFont="1" applyFill="1" applyBorder="1"/>
    <xf numFmtId="0" fontId="3" fillId="3" borderId="5" xfId="1" applyFont="1" applyFill="1" applyBorder="1" applyAlignment="1">
      <alignment vertical="center" wrapText="1"/>
    </xf>
    <xf numFmtId="0" fontId="7" fillId="5" borderId="1" xfId="1" applyFont="1" applyFill="1" applyBorder="1" applyAlignment="1">
      <alignment horizontal="left" wrapText="1"/>
    </xf>
    <xf numFmtId="44" fontId="7" fillId="5" borderId="1" xfId="1" applyNumberFormat="1" applyFont="1" applyFill="1" applyBorder="1" applyAlignment="1">
      <alignment horizontal="right" wrapText="1"/>
    </xf>
    <xf numFmtId="0" fontId="7" fillId="5" borderId="1" xfId="1" applyFont="1" applyFill="1" applyBorder="1" applyAlignment="1">
      <alignment horizontal="left"/>
    </xf>
    <xf numFmtId="0" fontId="2" fillId="0" borderId="0" xfId="1" applyFont="1" applyAlignment="1"/>
    <xf numFmtId="0" fontId="7" fillId="5" borderId="5" xfId="1" applyFont="1" applyFill="1" applyBorder="1" applyAlignment="1"/>
    <xf numFmtId="3" fontId="4" fillId="2" borderId="1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2" fillId="6" borderId="1" xfId="1" applyFont="1" applyFill="1" applyBorder="1" applyAlignment="1">
      <alignment horizontal="center"/>
    </xf>
    <xf numFmtId="44" fontId="4" fillId="6" borderId="1" xfId="2" applyFont="1" applyFill="1" applyBorder="1"/>
    <xf numFmtId="0" fontId="12" fillId="0" borderId="0" xfId="1" applyFont="1" applyAlignment="1">
      <alignment horizontal="left" vertical="center"/>
    </xf>
    <xf numFmtId="170" fontId="7" fillId="5" borderId="1" xfId="1" applyNumberFormat="1" applyFont="1" applyFill="1" applyBorder="1" applyAlignment="1">
      <alignment horizontal="right" wrapText="1"/>
    </xf>
    <xf numFmtId="170" fontId="7" fillId="5" borderId="5" xfId="1" applyNumberFormat="1" applyFont="1" applyFill="1" applyBorder="1" applyAlignment="1">
      <alignment horizontal="right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7" fillId="4" borderId="4" xfId="1" applyFont="1" applyFill="1" applyBorder="1" applyAlignment="1">
      <alignment horizontal="left" wrapText="1"/>
    </xf>
    <xf numFmtId="0" fontId="7" fillId="5" borderId="6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7" fillId="5" borderId="9" xfId="1" applyFont="1" applyFill="1" applyBorder="1" applyAlignment="1">
      <alignment horizontal="left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7" fillId="5" borderId="10" xfId="1" applyFont="1" applyFill="1" applyBorder="1" applyAlignment="1">
      <alignment horizontal="left" vertical="center" wrapText="1"/>
    </xf>
    <xf numFmtId="0" fontId="7" fillId="5" borderId="11" xfId="1" applyFont="1" applyFill="1" applyBorder="1" applyAlignment="1">
      <alignment horizontal="left" vertical="center" wrapText="1"/>
    </xf>
    <xf numFmtId="0" fontId="7" fillId="5" borderId="12" xfId="1" applyFont="1" applyFill="1" applyBorder="1" applyAlignment="1">
      <alignment horizontal="left" vertical="center" wrapText="1"/>
    </xf>
    <xf numFmtId="0" fontId="7" fillId="5" borderId="13" xfId="1" applyFont="1" applyFill="1" applyBorder="1" applyAlignment="1">
      <alignment horizontal="left" vertical="center" wrapText="1"/>
    </xf>
  </cellXfs>
  <cellStyles count="6">
    <cellStyle name="Currency 2" xfId="2"/>
    <cellStyle name="Currency 3" xfId="5"/>
    <cellStyle name="Normal" xfId="0" builtinId="0"/>
    <cellStyle name="Normal 2" xfId="1"/>
    <cellStyle name="Normal 3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30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24" style="1" customWidth="1"/>
    <col min="2" max="3" width="22.7109375" style="1" customWidth="1"/>
    <col min="4" max="4" width="22.5703125" style="1" customWidth="1"/>
    <col min="5" max="5" width="23" style="1" customWidth="1"/>
    <col min="6" max="6" width="21.5703125" style="1" customWidth="1"/>
    <col min="7" max="7" width="22.140625" style="1" customWidth="1"/>
    <col min="8" max="8" width="19.7109375" style="1" customWidth="1"/>
    <col min="9" max="9" width="18.140625" style="1" customWidth="1"/>
    <col min="10" max="16384" width="9.140625" style="1"/>
  </cols>
  <sheetData>
    <row r="1" spans="1:6" ht="28.5" customHeight="1" x14ac:dyDescent="0.25">
      <c r="A1" s="20" t="s">
        <v>27</v>
      </c>
      <c r="B1" s="24" t="s">
        <v>28</v>
      </c>
    </row>
    <row r="2" spans="1:6" ht="23.25" x14ac:dyDescent="0.25">
      <c r="B2" s="21" t="s">
        <v>26</v>
      </c>
    </row>
    <row r="3" spans="1:6" ht="23.25" x14ac:dyDescent="0.25">
      <c r="B3" s="21"/>
    </row>
    <row r="4" spans="1:6" s="8" customFormat="1" ht="26.25" customHeight="1" x14ac:dyDescent="0.2">
      <c r="A4" s="29" t="s">
        <v>31</v>
      </c>
      <c r="B4" s="29"/>
      <c r="C4" s="29"/>
    </row>
    <row r="5" spans="1:6" ht="45" x14ac:dyDescent="0.25">
      <c r="A5" s="7" t="s">
        <v>0</v>
      </c>
      <c r="B5" s="7" t="s">
        <v>16</v>
      </c>
      <c r="C5" s="7" t="s">
        <v>17</v>
      </c>
      <c r="E5" s="27" t="s">
        <v>29</v>
      </c>
      <c r="F5" s="28" t="s">
        <v>30</v>
      </c>
    </row>
    <row r="6" spans="1:6" ht="25.5" customHeight="1" x14ac:dyDescent="0.25">
      <c r="A6" s="3" t="s">
        <v>1</v>
      </c>
      <c r="B6" s="19">
        <v>500</v>
      </c>
      <c r="C6" s="4">
        <f>C$23+IF(B6&lt;501, B6*C$25)+IF(B6&gt;500,IF(B6&lt;1001,500*C$25+(B6-500)*C$26,0),0)+IF(B6&gt;1000,500*C$25+500*C$26+(B6-1000)*C$27,0)</f>
        <v>50.606999999999999</v>
      </c>
      <c r="E6" s="6">
        <f>C6*1.05</f>
        <v>53.137350000000005</v>
      </c>
      <c r="F6" s="6">
        <f>C6*1.25</f>
        <v>63.258749999999999</v>
      </c>
    </row>
    <row r="7" spans="1:6" x14ac:dyDescent="0.25">
      <c r="A7" s="3" t="s">
        <v>2</v>
      </c>
      <c r="B7" s="19">
        <v>550</v>
      </c>
      <c r="C7" s="4">
        <f t="shared" ref="C7:C10" si="0">C$23+IF(B7&lt;501, B7*C$25)+IF(B7&gt;500,IF(B7&lt;1001,500*C$25+(B7-500)*C$26,0),0)+IF(B7&gt;1000,500*C$25+500*C$26+(B7-1000)*C$27,0)</f>
        <v>55.276299999999999</v>
      </c>
      <c r="E7" s="6">
        <f t="shared" ref="E7:E17" si="1">C7*1.05</f>
        <v>58.040115</v>
      </c>
      <c r="F7" s="6">
        <f t="shared" ref="F7:F17" si="2">C7*1.25</f>
        <v>69.095375000000004</v>
      </c>
    </row>
    <row r="8" spans="1:6" x14ac:dyDescent="0.25">
      <c r="A8" s="3" t="s">
        <v>3</v>
      </c>
      <c r="B8" s="19">
        <v>600</v>
      </c>
      <c r="C8" s="4">
        <f t="shared" si="0"/>
        <v>59.945599999999999</v>
      </c>
      <c r="E8" s="6">
        <f t="shared" si="1"/>
        <v>62.942880000000002</v>
      </c>
      <c r="F8" s="6">
        <f t="shared" si="2"/>
        <v>74.932000000000002</v>
      </c>
    </row>
    <row r="9" spans="1:6" ht="15.75" customHeight="1" x14ac:dyDescent="0.25">
      <c r="A9" s="3" t="s">
        <v>4</v>
      </c>
      <c r="B9" s="19">
        <v>600</v>
      </c>
      <c r="C9" s="4">
        <f t="shared" si="0"/>
        <v>59.945599999999999</v>
      </c>
      <c r="E9" s="6">
        <f t="shared" si="1"/>
        <v>62.942880000000002</v>
      </c>
      <c r="F9" s="6">
        <f t="shared" si="2"/>
        <v>74.932000000000002</v>
      </c>
    </row>
    <row r="10" spans="1:6" x14ac:dyDescent="0.25">
      <c r="A10" s="3" t="s">
        <v>5</v>
      </c>
      <c r="B10" s="19">
        <v>700</v>
      </c>
      <c r="C10" s="4">
        <f t="shared" si="0"/>
        <v>69.284199999999998</v>
      </c>
      <c r="E10" s="6">
        <f t="shared" si="1"/>
        <v>72.748410000000007</v>
      </c>
      <c r="F10" s="6">
        <f t="shared" si="2"/>
        <v>86.605249999999998</v>
      </c>
    </row>
    <row r="11" spans="1:6" x14ac:dyDescent="0.25">
      <c r="A11" s="22" t="s">
        <v>6</v>
      </c>
      <c r="B11" s="19">
        <v>800</v>
      </c>
      <c r="C11" s="23">
        <f>B$23+IF(B11&lt;501, B11*B$25)+IF(B11&gt;500,IF(B11&lt;1001,500*B$25+(B11-500)*B$26,0),0)+IF(B11&gt;1000,500*B$25+500*B$26+(B11-1000)*B$27,0)</f>
        <v>87.113399999999999</v>
      </c>
      <c r="E11" s="6">
        <f t="shared" si="1"/>
        <v>91.469070000000002</v>
      </c>
      <c r="F11" s="6">
        <f t="shared" si="2"/>
        <v>108.89175</v>
      </c>
    </row>
    <row r="12" spans="1:6" x14ac:dyDescent="0.25">
      <c r="A12" s="22" t="s">
        <v>7</v>
      </c>
      <c r="B12" s="19">
        <v>900</v>
      </c>
      <c r="C12" s="23">
        <f t="shared" ref="C12:C13" si="3">B$23+IF(B12&lt;501, B12*B$25)+IF(B12&gt;500,IF(B12&lt;1001,500*B$25+(B12-500)*B$26,0),0)+IF(B12&gt;1000,500*B$25+500*B$26+(B12-1000)*B$27,0)</f>
        <v>98.381199999999993</v>
      </c>
      <c r="E12" s="6">
        <f t="shared" si="1"/>
        <v>103.30025999999999</v>
      </c>
      <c r="F12" s="6">
        <f t="shared" si="2"/>
        <v>122.97649999999999</v>
      </c>
    </row>
    <row r="13" spans="1:6" x14ac:dyDescent="0.25">
      <c r="A13" s="22" t="s">
        <v>8</v>
      </c>
      <c r="B13" s="19">
        <v>1000</v>
      </c>
      <c r="C13" s="23">
        <f t="shared" si="3"/>
        <v>109.64899999999999</v>
      </c>
      <c r="E13" s="6">
        <f t="shared" si="1"/>
        <v>115.13144999999999</v>
      </c>
      <c r="F13" s="6">
        <f t="shared" si="2"/>
        <v>137.06124999999997</v>
      </c>
    </row>
    <row r="14" spans="1:6" x14ac:dyDescent="0.25">
      <c r="A14" s="3" t="s">
        <v>9</v>
      </c>
      <c r="B14" s="19">
        <v>900</v>
      </c>
      <c r="C14" s="4">
        <f t="shared" ref="C14:C17" si="4">C$23+IF(B14&lt;501, B14*C$25)+IF(B14&gt;500,IF(B14&lt;1001,500*C$25+(B14-500)*C$26,0),0)+IF(B14&gt;1000,500*C$25+500*C$26+(B14-1000)*C$27,0)</f>
        <v>87.961399999999998</v>
      </c>
      <c r="E14" s="6">
        <f t="shared" si="1"/>
        <v>92.359470000000002</v>
      </c>
      <c r="F14" s="6">
        <f t="shared" si="2"/>
        <v>109.95175</v>
      </c>
    </row>
    <row r="15" spans="1:6" x14ac:dyDescent="0.25">
      <c r="A15" s="3" t="s">
        <v>10</v>
      </c>
      <c r="B15" s="19">
        <v>600</v>
      </c>
      <c r="C15" s="4">
        <f t="shared" si="4"/>
        <v>59.945599999999999</v>
      </c>
      <c r="E15" s="6">
        <f t="shared" si="1"/>
        <v>62.942880000000002</v>
      </c>
      <c r="F15" s="6">
        <f t="shared" si="2"/>
        <v>74.932000000000002</v>
      </c>
    </row>
    <row r="16" spans="1:6" x14ac:dyDescent="0.25">
      <c r="A16" s="3" t="s">
        <v>11</v>
      </c>
      <c r="B16" s="19">
        <v>700</v>
      </c>
      <c r="C16" s="4">
        <f t="shared" si="4"/>
        <v>69.284199999999998</v>
      </c>
      <c r="E16" s="6">
        <f t="shared" si="1"/>
        <v>72.748410000000007</v>
      </c>
      <c r="F16" s="6">
        <f t="shared" si="2"/>
        <v>86.605249999999998</v>
      </c>
    </row>
    <row r="17" spans="1:6" x14ac:dyDescent="0.25">
      <c r="A17" s="3" t="s">
        <v>12</v>
      </c>
      <c r="B17" s="19">
        <v>700</v>
      </c>
      <c r="C17" s="4">
        <f t="shared" si="4"/>
        <v>69.284199999999998</v>
      </c>
      <c r="E17" s="6">
        <f t="shared" si="1"/>
        <v>72.748410000000007</v>
      </c>
      <c r="F17" s="6">
        <f t="shared" si="2"/>
        <v>86.605249999999998</v>
      </c>
    </row>
    <row r="18" spans="1:6" x14ac:dyDescent="0.25">
      <c r="A18" s="9" t="s">
        <v>13</v>
      </c>
      <c r="B18" s="5">
        <f>SUM(B6:B17)</f>
        <v>8550</v>
      </c>
      <c r="C18" s="10">
        <f>SUM(C6:C17)</f>
        <v>876.67769999999996</v>
      </c>
      <c r="E18" s="10">
        <f>SUM(E6:E17)</f>
        <v>920.51158499999997</v>
      </c>
      <c r="F18" s="10">
        <f>SUM(F6:F17)</f>
        <v>1095.847125</v>
      </c>
    </row>
    <row r="19" spans="1:6" x14ac:dyDescent="0.25">
      <c r="A19" s="30" t="s">
        <v>18</v>
      </c>
      <c r="B19" s="30"/>
      <c r="C19" s="30"/>
    </row>
    <row r="20" spans="1:6" x14ac:dyDescent="0.25">
      <c r="A20" s="11"/>
      <c r="B20" s="11"/>
      <c r="C20" s="12"/>
    </row>
    <row r="21" spans="1:6" x14ac:dyDescent="0.25">
      <c r="A21" s="31" t="s">
        <v>19</v>
      </c>
      <c r="B21" s="32"/>
      <c r="C21" s="33"/>
    </row>
    <row r="22" spans="1:6" ht="60" x14ac:dyDescent="0.25">
      <c r="A22" s="13" t="s">
        <v>20</v>
      </c>
      <c r="B22" s="2" t="s">
        <v>21</v>
      </c>
      <c r="C22" s="2" t="s">
        <v>22</v>
      </c>
    </row>
    <row r="23" spans="1:6" x14ac:dyDescent="0.25">
      <c r="A23" s="14" t="s">
        <v>14</v>
      </c>
      <c r="B23" s="15">
        <v>6.14</v>
      </c>
      <c r="C23" s="15">
        <v>6.14</v>
      </c>
    </row>
    <row r="24" spans="1:6" x14ac:dyDescent="0.25">
      <c r="A24" s="34" t="s">
        <v>15</v>
      </c>
      <c r="B24" s="35"/>
      <c r="C24" s="36"/>
    </row>
    <row r="25" spans="1:6" s="17" customFormat="1" x14ac:dyDescent="0.25">
      <c r="A25" s="16" t="s">
        <v>23</v>
      </c>
      <c r="B25" s="25">
        <v>9.4339999999999993E-2</v>
      </c>
      <c r="C25" s="25">
        <v>8.8933999999999999E-2</v>
      </c>
    </row>
    <row r="26" spans="1:6" s="17" customFormat="1" x14ac:dyDescent="0.25">
      <c r="A26" s="16" t="s">
        <v>24</v>
      </c>
      <c r="B26" s="25">
        <v>0.112678</v>
      </c>
      <c r="C26" s="25">
        <v>9.3385999999999997E-2</v>
      </c>
    </row>
    <row r="27" spans="1:6" x14ac:dyDescent="0.25">
      <c r="A27" s="18" t="s">
        <v>25</v>
      </c>
      <c r="B27" s="26">
        <v>0.149036</v>
      </c>
      <c r="C27" s="26">
        <v>9.9746000000000001E-2</v>
      </c>
    </row>
    <row r="28" spans="1:6" x14ac:dyDescent="0.25">
      <c r="A28" s="37" t="s">
        <v>32</v>
      </c>
      <c r="B28" s="38"/>
      <c r="C28" s="39"/>
    </row>
    <row r="29" spans="1:6" x14ac:dyDescent="0.25">
      <c r="A29" s="40"/>
      <c r="B29" s="41"/>
      <c r="C29" s="42"/>
    </row>
    <row r="30" spans="1:6" x14ac:dyDescent="0.25">
      <c r="A30" s="43"/>
      <c r="B30" s="44"/>
      <c r="C30" s="45"/>
    </row>
  </sheetData>
  <sheetProtection selectLockedCells="1"/>
  <mergeCells count="5">
    <mergeCell ref="A4:C4"/>
    <mergeCell ref="A19:C19"/>
    <mergeCell ref="A21:C21"/>
    <mergeCell ref="A24:C24"/>
    <mergeCell ref="A28:C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Reuscher</dc:creator>
  <cp:lastModifiedBy>Dustin Main</cp:lastModifiedBy>
  <dcterms:created xsi:type="dcterms:W3CDTF">2013-10-14T19:32:13Z</dcterms:created>
  <dcterms:modified xsi:type="dcterms:W3CDTF">2017-01-03T18:58:15Z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